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одразделения\Сектор ОС\НОМЕНКЛАТУРА 2020\05-02-05 Документы по основной деятельности\15-02-01-09 Статистические отчёты и таблицы\2022-2023\На сайт\Сверено\"/>
    </mc:Choice>
  </mc:AlternateContent>
  <xr:revisionPtr revIDLastSave="0" documentId="13_ncr:1_{0B1C981E-C2C0-419E-933F-3E99CE299F90}" xr6:coauthVersionLast="36" xr6:coauthVersionMax="36" xr10:uidLastSave="{00000000-0000-0000-0000-000000000000}"/>
  <bookViews>
    <workbookView xWindow="-120" yWindow="-120" windowWidth="29040" windowHeight="15840" activeTab="1" xr2:uid="{00000000-000D-0000-FFFF-FFFF00000000}"/>
  </bookViews>
  <sheets>
    <sheet name="Все ОО по программам" sheetId="1" r:id="rId1"/>
    <sheet name="Сеть ОО" sheetId="4" r:id="rId2"/>
    <sheet name="приостановленные" sheetId="5" r:id="rId3"/>
    <sheet name="Реорганизованные" sheetId="6" r:id="rId4"/>
  </sheets>
  <definedNames>
    <definedName name="_xlnm._FilterDatabase" localSheetId="1" hidden="1">'Сеть ОО'!$A$1:$AZ$45</definedName>
    <definedName name="_xlnm.Print_Area" localSheetId="0">'Все ОО по программам'!$A$1:$Q$19</definedName>
  </definedNames>
  <calcPr calcId="191029"/>
</workbook>
</file>

<file path=xl/calcChain.xml><?xml version="1.0" encoding="utf-8"?>
<calcChain xmlns="http://schemas.openxmlformats.org/spreadsheetml/2006/main">
  <c r="C46" i="4" l="1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B46" i="4"/>
  <c r="D5" i="1" l="1"/>
  <c r="D6" i="1"/>
  <c r="G16" i="1"/>
  <c r="G15" i="1"/>
  <c r="C15" i="1" s="1"/>
  <c r="B15" i="1" s="1"/>
  <c r="B9" i="1"/>
  <c r="B8" i="1"/>
  <c r="D8" i="1"/>
  <c r="C8" i="1"/>
  <c r="D18" i="1"/>
  <c r="D15" i="1"/>
  <c r="D7" i="1"/>
  <c r="D9" i="1"/>
  <c r="D10" i="1"/>
  <c r="D11" i="1"/>
  <c r="D12" i="1"/>
  <c r="C18" i="1"/>
  <c r="C16" i="1"/>
  <c r="C6" i="1"/>
  <c r="C7" i="1"/>
  <c r="C9" i="1"/>
  <c r="C10" i="1"/>
  <c r="C11" i="1"/>
  <c r="C12" i="1"/>
  <c r="C5" i="1"/>
  <c r="F19" i="1" l="1"/>
  <c r="B5" i="1"/>
  <c r="F11" i="1"/>
  <c r="AB4" i="4"/>
  <c r="F8" i="1"/>
  <c r="F7" i="1"/>
  <c r="F6" i="1"/>
  <c r="H6" i="1"/>
  <c r="H9" i="1"/>
  <c r="G14" i="1"/>
  <c r="G9" i="1"/>
  <c r="G12" i="1"/>
  <c r="G11" i="1"/>
  <c r="G10" i="1"/>
  <c r="H12" i="1"/>
  <c r="H11" i="1"/>
  <c r="G6" i="1"/>
  <c r="G7" i="1"/>
  <c r="H7" i="1"/>
  <c r="H5" i="1"/>
  <c r="G5" i="1"/>
  <c r="I14" i="1"/>
  <c r="F14" i="1" s="1"/>
  <c r="J8" i="1"/>
  <c r="K8" i="1"/>
  <c r="F18" i="1"/>
  <c r="F15" i="1"/>
  <c r="F16" i="1"/>
  <c r="F12" i="1"/>
  <c r="F10" i="1"/>
  <c r="F9" i="1"/>
  <c r="F5" i="1"/>
  <c r="J14" i="1"/>
  <c r="H8" i="1" l="1"/>
  <c r="H14" i="1"/>
  <c r="G8" i="1"/>
  <c r="AY4" i="4"/>
  <c r="AZ4" i="4"/>
  <c r="AX4" i="4"/>
  <c r="AN42" i="4"/>
  <c r="AZ42" i="4" s="1"/>
  <c r="AN5" i="4"/>
  <c r="AZ5" i="4" s="1"/>
  <c r="AL21" i="4"/>
  <c r="AX21" i="4" s="1"/>
  <c r="AM30" i="4"/>
  <c r="AY30" i="4" s="1"/>
  <c r="AM4" i="4"/>
  <c r="AN4" i="4"/>
  <c r="K5" i="4"/>
  <c r="L5" i="4"/>
  <c r="M5" i="4"/>
  <c r="K6" i="4"/>
  <c r="Z6" i="4" s="1"/>
  <c r="AL6" i="4" s="1"/>
  <c r="AX6" i="4" s="1"/>
  <c r="L6" i="4"/>
  <c r="AA6" i="4" s="1"/>
  <c r="AM6" i="4" s="1"/>
  <c r="AY6" i="4" s="1"/>
  <c r="M6" i="4"/>
  <c r="K7" i="4"/>
  <c r="L7" i="4"/>
  <c r="AA7" i="4" s="1"/>
  <c r="AM7" i="4" s="1"/>
  <c r="AY7" i="4" s="1"/>
  <c r="M7" i="4"/>
  <c r="K8" i="4"/>
  <c r="L8" i="4"/>
  <c r="M8" i="4"/>
  <c r="AB8" i="4" s="1"/>
  <c r="AN8" i="4" s="1"/>
  <c r="AZ8" i="4" s="1"/>
  <c r="K9" i="4"/>
  <c r="L9" i="4"/>
  <c r="M9" i="4"/>
  <c r="K10" i="4"/>
  <c r="Z10" i="4" s="1"/>
  <c r="AL10" i="4" s="1"/>
  <c r="AX10" i="4" s="1"/>
  <c r="L10" i="4"/>
  <c r="M10" i="4"/>
  <c r="K11" i="4"/>
  <c r="L11" i="4"/>
  <c r="AA11" i="4" s="1"/>
  <c r="AM11" i="4" s="1"/>
  <c r="AY11" i="4" s="1"/>
  <c r="M11" i="4"/>
  <c r="K12" i="4"/>
  <c r="L12" i="4"/>
  <c r="M12" i="4"/>
  <c r="AB12" i="4" s="1"/>
  <c r="AN12" i="4" s="1"/>
  <c r="AZ12" i="4" s="1"/>
  <c r="K13" i="4"/>
  <c r="L13" i="4"/>
  <c r="M13" i="4"/>
  <c r="K14" i="4"/>
  <c r="Z14" i="4" s="1"/>
  <c r="AL14" i="4" s="1"/>
  <c r="AX14" i="4" s="1"/>
  <c r="L14" i="4"/>
  <c r="M14" i="4"/>
  <c r="K15" i="4"/>
  <c r="L15" i="4"/>
  <c r="AA15" i="4" s="1"/>
  <c r="AM15" i="4" s="1"/>
  <c r="AY15" i="4" s="1"/>
  <c r="M15" i="4"/>
  <c r="K16" i="4"/>
  <c r="L16" i="4"/>
  <c r="M16" i="4"/>
  <c r="AB16" i="4" s="1"/>
  <c r="AN16" i="4" s="1"/>
  <c r="AZ16" i="4" s="1"/>
  <c r="K17" i="4"/>
  <c r="L17" i="4"/>
  <c r="M17" i="4"/>
  <c r="K18" i="4"/>
  <c r="Z18" i="4" s="1"/>
  <c r="AL18" i="4" s="1"/>
  <c r="AX18" i="4" s="1"/>
  <c r="K19" i="4"/>
  <c r="L19" i="4"/>
  <c r="M19" i="4"/>
  <c r="K20" i="4"/>
  <c r="Z20" i="4" s="1"/>
  <c r="AL20" i="4" s="1"/>
  <c r="AX20" i="4" s="1"/>
  <c r="L20" i="4"/>
  <c r="M20" i="4"/>
  <c r="AB20" i="4" s="1"/>
  <c r="AN20" i="4" s="1"/>
  <c r="AZ20" i="4" s="1"/>
  <c r="K21" i="4"/>
  <c r="L21" i="4"/>
  <c r="AA21" i="4" s="1"/>
  <c r="AM21" i="4" s="1"/>
  <c r="AY21" i="4" s="1"/>
  <c r="M21" i="4"/>
  <c r="K22" i="4"/>
  <c r="L22" i="4"/>
  <c r="M22" i="4"/>
  <c r="AB22" i="4" s="1"/>
  <c r="AN22" i="4" s="1"/>
  <c r="AZ22" i="4" s="1"/>
  <c r="K23" i="4"/>
  <c r="L23" i="4"/>
  <c r="M23" i="4"/>
  <c r="K24" i="4"/>
  <c r="Z24" i="4" s="1"/>
  <c r="AL24" i="4" s="1"/>
  <c r="AX24" i="4" s="1"/>
  <c r="L24" i="4"/>
  <c r="M24" i="4"/>
  <c r="AB24" i="4" s="1"/>
  <c r="AN24" i="4" s="1"/>
  <c r="AZ24" i="4" s="1"/>
  <c r="K25" i="4"/>
  <c r="L25" i="4"/>
  <c r="AA25" i="4" s="1"/>
  <c r="AM25" i="4" s="1"/>
  <c r="AY25" i="4" s="1"/>
  <c r="M25" i="4"/>
  <c r="AB25" i="4" s="1"/>
  <c r="AN25" i="4" s="1"/>
  <c r="AZ25" i="4" s="1"/>
  <c r="K26" i="4"/>
  <c r="L26" i="4"/>
  <c r="M26" i="4"/>
  <c r="AB26" i="4" s="1"/>
  <c r="AN26" i="4" s="1"/>
  <c r="AZ26" i="4" s="1"/>
  <c r="K27" i="4"/>
  <c r="Z27" i="4" s="1"/>
  <c r="AL27" i="4" s="1"/>
  <c r="AX27" i="4" s="1"/>
  <c r="L27" i="4"/>
  <c r="M27" i="4"/>
  <c r="K28" i="4"/>
  <c r="Z28" i="4" s="1"/>
  <c r="AL28" i="4" s="1"/>
  <c r="AX28" i="4" s="1"/>
  <c r="L28" i="4"/>
  <c r="AA28" i="4" s="1"/>
  <c r="AM28" i="4" s="1"/>
  <c r="AY28" i="4" s="1"/>
  <c r="M28" i="4"/>
  <c r="AB28" i="4" s="1"/>
  <c r="AN28" i="4" s="1"/>
  <c r="AZ28" i="4" s="1"/>
  <c r="K29" i="4"/>
  <c r="L29" i="4"/>
  <c r="AA29" i="4" s="1"/>
  <c r="AM29" i="4" s="1"/>
  <c r="AY29" i="4" s="1"/>
  <c r="M29" i="4"/>
  <c r="AB29" i="4" s="1"/>
  <c r="AN29" i="4" s="1"/>
  <c r="AZ29" i="4" s="1"/>
  <c r="K30" i="4"/>
  <c r="L30" i="4"/>
  <c r="M30" i="4"/>
  <c r="K31" i="4"/>
  <c r="Z31" i="4" s="1"/>
  <c r="AL31" i="4" s="1"/>
  <c r="AX31" i="4" s="1"/>
  <c r="L31" i="4"/>
  <c r="M31" i="4"/>
  <c r="K32" i="4"/>
  <c r="Z32" i="4" s="1"/>
  <c r="AL32" i="4" s="1"/>
  <c r="AX32" i="4" s="1"/>
  <c r="L32" i="4"/>
  <c r="AA32" i="4" s="1"/>
  <c r="AM32" i="4" s="1"/>
  <c r="AY32" i="4" s="1"/>
  <c r="M32" i="4"/>
  <c r="AB32" i="4" s="1"/>
  <c r="AN32" i="4" s="1"/>
  <c r="AZ32" i="4" s="1"/>
  <c r="K33" i="4"/>
  <c r="L33" i="4"/>
  <c r="M33" i="4"/>
  <c r="AB33" i="4" s="1"/>
  <c r="AN33" i="4" s="1"/>
  <c r="AZ33" i="4" s="1"/>
  <c r="K34" i="4"/>
  <c r="L34" i="4"/>
  <c r="M34" i="4"/>
  <c r="AB34" i="4" s="1"/>
  <c r="AN34" i="4" s="1"/>
  <c r="AZ34" i="4" s="1"/>
  <c r="K35" i="4"/>
  <c r="Z35" i="4" s="1"/>
  <c r="AL35" i="4" s="1"/>
  <c r="AX35" i="4" s="1"/>
  <c r="L35" i="4"/>
  <c r="AA35" i="4" s="1"/>
  <c r="AM35" i="4" s="1"/>
  <c r="AY35" i="4" s="1"/>
  <c r="M35" i="4"/>
  <c r="K36" i="4"/>
  <c r="Z36" i="4" s="1"/>
  <c r="AL36" i="4" s="1"/>
  <c r="AX36" i="4" s="1"/>
  <c r="L36" i="4"/>
  <c r="AA36" i="4" s="1"/>
  <c r="AM36" i="4" s="1"/>
  <c r="AY36" i="4" s="1"/>
  <c r="M36" i="4"/>
  <c r="AB36" i="4" s="1"/>
  <c r="AN36" i="4" s="1"/>
  <c r="AZ36" i="4" s="1"/>
  <c r="K37" i="4"/>
  <c r="L37" i="4"/>
  <c r="AA37" i="4" s="1"/>
  <c r="AM37" i="4" s="1"/>
  <c r="AY37" i="4" s="1"/>
  <c r="M37" i="4"/>
  <c r="AB37" i="4" s="1"/>
  <c r="AN37" i="4" s="1"/>
  <c r="AZ37" i="4" s="1"/>
  <c r="K38" i="4"/>
  <c r="L38" i="4"/>
  <c r="M38" i="4"/>
  <c r="AB38" i="4" s="1"/>
  <c r="AN38" i="4" s="1"/>
  <c r="AZ38" i="4" s="1"/>
  <c r="K39" i="4"/>
  <c r="AA39" i="4"/>
  <c r="AM39" i="4" s="1"/>
  <c r="AY39" i="4" s="1"/>
  <c r="K40" i="4"/>
  <c r="L40" i="4"/>
  <c r="AA40" i="4" s="1"/>
  <c r="AM40" i="4" s="1"/>
  <c r="AY40" i="4" s="1"/>
  <c r="M40" i="4"/>
  <c r="AB40" i="4" s="1"/>
  <c r="AN40" i="4" s="1"/>
  <c r="AZ40" i="4" s="1"/>
  <c r="K41" i="4"/>
  <c r="L41" i="4"/>
  <c r="M41" i="4"/>
  <c r="AB41" i="4" s="1"/>
  <c r="AN41" i="4" s="1"/>
  <c r="AZ41" i="4" s="1"/>
  <c r="K42" i="4"/>
  <c r="Z42" i="4" s="1"/>
  <c r="AL42" i="4" s="1"/>
  <c r="AX42" i="4" s="1"/>
  <c r="L42" i="4"/>
  <c r="M42" i="4"/>
  <c r="K43" i="4"/>
  <c r="L43" i="4"/>
  <c r="AA43" i="4" s="1"/>
  <c r="AM43" i="4" s="1"/>
  <c r="AY43" i="4" s="1"/>
  <c r="M43" i="4"/>
  <c r="K44" i="4"/>
  <c r="L44" i="4"/>
  <c r="M44" i="4"/>
  <c r="AB44" i="4" s="1"/>
  <c r="AN44" i="4" s="1"/>
  <c r="AZ44" i="4" s="1"/>
  <c r="K45" i="4"/>
  <c r="L45" i="4"/>
  <c r="M45" i="4"/>
  <c r="L4" i="4"/>
  <c r="M4" i="4"/>
  <c r="Z21" i="4"/>
  <c r="Z22" i="4"/>
  <c r="AL22" i="4" s="1"/>
  <c r="AX22" i="4" s="1"/>
  <c r="Z23" i="4"/>
  <c r="AL23" i="4" s="1"/>
  <c r="AX23" i="4" s="1"/>
  <c r="Z25" i="4"/>
  <c r="AL25" i="4" s="1"/>
  <c r="AX25" i="4" s="1"/>
  <c r="Z26" i="4"/>
  <c r="AL26" i="4" s="1"/>
  <c r="AX26" i="4" s="1"/>
  <c r="Z29" i="4"/>
  <c r="AL29" i="4" s="1"/>
  <c r="AX29" i="4" s="1"/>
  <c r="Z30" i="4"/>
  <c r="AL30" i="4" s="1"/>
  <c r="AX30" i="4" s="1"/>
  <c r="Z33" i="4"/>
  <c r="AL33" i="4" s="1"/>
  <c r="AX33" i="4" s="1"/>
  <c r="Z34" i="4"/>
  <c r="AL34" i="4" s="1"/>
  <c r="AX34" i="4" s="1"/>
  <c r="Z37" i="4"/>
  <c r="AL37" i="4" s="1"/>
  <c r="AX37" i="4" s="1"/>
  <c r="Z38" i="4"/>
  <c r="AL38" i="4" s="1"/>
  <c r="AX38" i="4" s="1"/>
  <c r="Z39" i="4"/>
  <c r="AL39" i="4" s="1"/>
  <c r="AX39" i="4" s="1"/>
  <c r="Z40" i="4"/>
  <c r="AL40" i="4" s="1"/>
  <c r="AX40" i="4" s="1"/>
  <c r="Z41" i="4"/>
  <c r="AL41" i="4" s="1"/>
  <c r="AX41" i="4" s="1"/>
  <c r="Z43" i="4"/>
  <c r="AL43" i="4" s="1"/>
  <c r="AX43" i="4" s="1"/>
  <c r="Z44" i="4"/>
  <c r="AL44" i="4" s="1"/>
  <c r="AX44" i="4" s="1"/>
  <c r="Z45" i="4"/>
  <c r="AL45" i="4" s="1"/>
  <c r="AX45" i="4" s="1"/>
  <c r="Z5" i="4"/>
  <c r="AL5" i="4" s="1"/>
  <c r="AX5" i="4" s="1"/>
  <c r="Z7" i="4"/>
  <c r="AL7" i="4" s="1"/>
  <c r="AX7" i="4" s="1"/>
  <c r="Z8" i="4"/>
  <c r="AL8" i="4" s="1"/>
  <c r="AX8" i="4" s="1"/>
  <c r="Z9" i="4"/>
  <c r="AL9" i="4" s="1"/>
  <c r="AX9" i="4" s="1"/>
  <c r="Z11" i="4"/>
  <c r="AL11" i="4" s="1"/>
  <c r="AX11" i="4" s="1"/>
  <c r="Z12" i="4"/>
  <c r="AL12" i="4" s="1"/>
  <c r="AX12" i="4" s="1"/>
  <c r="Z13" i="4"/>
  <c r="AL13" i="4" s="1"/>
  <c r="AX13" i="4" s="1"/>
  <c r="Z15" i="4"/>
  <c r="AL15" i="4" s="1"/>
  <c r="AX15" i="4" s="1"/>
  <c r="Z16" i="4"/>
  <c r="AL16" i="4" s="1"/>
  <c r="AX16" i="4" s="1"/>
  <c r="Z17" i="4"/>
  <c r="AL17" i="4" s="1"/>
  <c r="AX17" i="4" s="1"/>
  <c r="Z19" i="4"/>
  <c r="AL19" i="4" s="1"/>
  <c r="AX19" i="4" s="1"/>
  <c r="K4" i="4"/>
  <c r="Z4" i="4"/>
  <c r="AL4" i="4" s="1"/>
  <c r="AA34" i="4"/>
  <c r="AM34" i="4" s="1"/>
  <c r="AY34" i="4" s="1"/>
  <c r="AB35" i="4"/>
  <c r="AN35" i="4" s="1"/>
  <c r="AZ35" i="4" s="1"/>
  <c r="AA38" i="4"/>
  <c r="AM38" i="4" s="1"/>
  <c r="AY38" i="4" s="1"/>
  <c r="AB39" i="4"/>
  <c r="AN39" i="4" s="1"/>
  <c r="AZ39" i="4" s="1"/>
  <c r="AA41" i="4"/>
  <c r="AM41" i="4" s="1"/>
  <c r="AY41" i="4" s="1"/>
  <c r="AA42" i="4"/>
  <c r="AM42" i="4" s="1"/>
  <c r="AY42" i="4" s="1"/>
  <c r="AB42" i="4"/>
  <c r="AB43" i="4"/>
  <c r="AN43" i="4" s="1"/>
  <c r="AZ43" i="4" s="1"/>
  <c r="AA44" i="4"/>
  <c r="AM44" i="4" s="1"/>
  <c r="AY44" i="4" s="1"/>
  <c r="AA45" i="4"/>
  <c r="AM45" i="4" s="1"/>
  <c r="AY45" i="4" s="1"/>
  <c r="AB45" i="4"/>
  <c r="AN45" i="4" s="1"/>
  <c r="AZ45" i="4" s="1"/>
  <c r="AA5" i="4"/>
  <c r="AM5" i="4" s="1"/>
  <c r="AY5" i="4" s="1"/>
  <c r="AB5" i="4"/>
  <c r="AB6" i="4"/>
  <c r="AN6" i="4" s="1"/>
  <c r="AZ6" i="4" s="1"/>
  <c r="AB7" i="4"/>
  <c r="AN7" i="4" s="1"/>
  <c r="AZ7" i="4" s="1"/>
  <c r="AA8" i="4"/>
  <c r="AM8" i="4" s="1"/>
  <c r="AY8" i="4" s="1"/>
  <c r="AA9" i="4"/>
  <c r="AM9" i="4" s="1"/>
  <c r="AY9" i="4" s="1"/>
  <c r="AB9" i="4"/>
  <c r="AN9" i="4" s="1"/>
  <c r="AZ9" i="4" s="1"/>
  <c r="AA10" i="4"/>
  <c r="AM10" i="4" s="1"/>
  <c r="AY10" i="4" s="1"/>
  <c r="AB10" i="4"/>
  <c r="AN10" i="4" s="1"/>
  <c r="AZ10" i="4" s="1"/>
  <c r="AB11" i="4"/>
  <c r="AN11" i="4" s="1"/>
  <c r="AZ11" i="4" s="1"/>
  <c r="AA12" i="4"/>
  <c r="AM12" i="4" s="1"/>
  <c r="AY12" i="4" s="1"/>
  <c r="AA13" i="4"/>
  <c r="AM13" i="4" s="1"/>
  <c r="AY13" i="4" s="1"/>
  <c r="AB13" i="4"/>
  <c r="AN13" i="4" s="1"/>
  <c r="AZ13" i="4" s="1"/>
  <c r="AA14" i="4"/>
  <c r="AM14" i="4" s="1"/>
  <c r="AY14" i="4" s="1"/>
  <c r="AB14" i="4"/>
  <c r="AN14" i="4" s="1"/>
  <c r="AZ14" i="4" s="1"/>
  <c r="AB15" i="4"/>
  <c r="AN15" i="4" s="1"/>
  <c r="AZ15" i="4" s="1"/>
  <c r="AA16" i="4"/>
  <c r="AM16" i="4" s="1"/>
  <c r="AY16" i="4" s="1"/>
  <c r="AA17" i="4"/>
  <c r="AM17" i="4" s="1"/>
  <c r="AY17" i="4" s="1"/>
  <c r="AB17" i="4"/>
  <c r="AN17" i="4" s="1"/>
  <c r="AZ17" i="4" s="1"/>
  <c r="AA18" i="4"/>
  <c r="AM18" i="4" s="1"/>
  <c r="AY18" i="4" s="1"/>
  <c r="AB18" i="4"/>
  <c r="AN18" i="4" s="1"/>
  <c r="AZ18" i="4" s="1"/>
  <c r="AA19" i="4"/>
  <c r="AM19" i="4" s="1"/>
  <c r="AY19" i="4" s="1"/>
  <c r="AB19" i="4"/>
  <c r="AN19" i="4" s="1"/>
  <c r="AZ19" i="4" s="1"/>
  <c r="AA20" i="4"/>
  <c r="AM20" i="4" s="1"/>
  <c r="AY20" i="4" s="1"/>
  <c r="AB21" i="4"/>
  <c r="AN21" i="4" s="1"/>
  <c r="AZ21" i="4" s="1"/>
  <c r="AA22" i="4"/>
  <c r="AM22" i="4" s="1"/>
  <c r="AY22" i="4" s="1"/>
  <c r="AA23" i="4"/>
  <c r="AM23" i="4" s="1"/>
  <c r="AY23" i="4" s="1"/>
  <c r="AB23" i="4"/>
  <c r="AN23" i="4" s="1"/>
  <c r="AZ23" i="4" s="1"/>
  <c r="AA24" i="4"/>
  <c r="AM24" i="4" s="1"/>
  <c r="AY24" i="4" s="1"/>
  <c r="AA26" i="4"/>
  <c r="AM26" i="4" s="1"/>
  <c r="AY26" i="4" s="1"/>
  <c r="AA27" i="4"/>
  <c r="AM27" i="4" s="1"/>
  <c r="AY27" i="4" s="1"/>
  <c r="AB27" i="4"/>
  <c r="AN27" i="4" s="1"/>
  <c r="AZ27" i="4" s="1"/>
  <c r="AA30" i="4"/>
  <c r="AB30" i="4"/>
  <c r="AN30" i="4" s="1"/>
  <c r="AZ30" i="4" s="1"/>
  <c r="AA31" i="4"/>
  <c r="AM31" i="4" s="1"/>
  <c r="AY31" i="4" s="1"/>
  <c r="AB31" i="4"/>
  <c r="AN31" i="4" s="1"/>
  <c r="AZ31" i="4" s="1"/>
  <c r="AA33" i="4"/>
  <c r="AM33" i="4" s="1"/>
  <c r="AY33" i="4" s="1"/>
  <c r="AA4" i="4"/>
  <c r="B18" i="1" l="1"/>
  <c r="B16" i="1"/>
  <c r="B6" i="1"/>
  <c r="B14" i="1" s="1"/>
  <c r="B7" i="1"/>
  <c r="B10" i="1"/>
  <c r="B11" i="1"/>
  <c r="B12" i="1"/>
  <c r="B13" i="1"/>
  <c r="B17" i="1" l="1"/>
  <c r="BF4" i="4"/>
  <c r="BD4" i="4"/>
  <c r="BE4" i="4"/>
  <c r="BD5" i="4"/>
  <c r="BE5" i="4"/>
  <c r="BF5" i="4"/>
  <c r="BD6" i="4"/>
  <c r="BE6" i="4"/>
  <c r="BF6" i="4"/>
  <c r="BD7" i="4"/>
  <c r="BE7" i="4"/>
  <c r="BF7" i="4"/>
  <c r="BD8" i="4"/>
  <c r="BE8" i="4"/>
  <c r="BF8" i="4"/>
  <c r="BD9" i="4"/>
  <c r="BE9" i="4"/>
  <c r="BF9" i="4"/>
  <c r="BD10" i="4"/>
  <c r="BE10" i="4"/>
  <c r="BF10" i="4"/>
  <c r="BD11" i="4"/>
  <c r="BE11" i="4"/>
  <c r="BF11" i="4"/>
  <c r="BD12" i="4"/>
  <c r="BE12" i="4"/>
  <c r="BF12" i="4"/>
  <c r="BD13" i="4"/>
  <c r="BE13" i="4"/>
  <c r="BF13" i="4"/>
  <c r="BE14" i="4"/>
  <c r="BF14" i="4"/>
  <c r="BE15" i="4"/>
  <c r="BF15" i="4"/>
  <c r="BE16" i="4"/>
  <c r="BF16" i="4"/>
  <c r="BE17" i="4"/>
  <c r="BF17" i="4"/>
  <c r="BE18" i="4"/>
  <c r="BF18" i="4"/>
  <c r="BE19" i="4"/>
  <c r="BF19" i="4"/>
  <c r="BE20" i="4"/>
  <c r="BF20" i="4"/>
  <c r="BE21" i="4"/>
  <c r="BF21" i="4"/>
  <c r="BE22" i="4"/>
  <c r="BF22" i="4"/>
  <c r="BE23" i="4"/>
  <c r="BF23" i="4"/>
  <c r="BE24" i="4"/>
  <c r="BF24" i="4"/>
  <c r="BE25" i="4"/>
  <c r="BF25" i="4"/>
  <c r="BE26" i="4"/>
  <c r="BF26" i="4"/>
  <c r="BE27" i="4"/>
  <c r="BF27" i="4"/>
  <c r="BE28" i="4"/>
  <c r="BF28" i="4"/>
  <c r="BE29" i="4"/>
  <c r="BF29" i="4"/>
  <c r="BE30" i="4"/>
  <c r="BF30" i="4"/>
  <c r="BE31" i="4"/>
  <c r="BF31" i="4"/>
  <c r="BE32" i="4"/>
  <c r="BF32" i="4"/>
  <c r="BE33" i="4"/>
  <c r="BF33" i="4"/>
  <c r="BE34" i="4"/>
  <c r="BF34" i="4"/>
  <c r="BE35" i="4"/>
  <c r="BF35" i="4"/>
  <c r="BE36" i="4"/>
  <c r="BF36" i="4"/>
  <c r="BE37" i="4"/>
  <c r="BF37" i="4"/>
  <c r="BE38" i="4"/>
  <c r="BF38" i="4"/>
  <c r="BE39" i="4"/>
  <c r="BF39" i="4"/>
  <c r="BE40" i="4"/>
  <c r="BF40" i="4"/>
  <c r="BE41" i="4"/>
  <c r="BF41" i="4"/>
  <c r="BE42" i="4"/>
  <c r="BF42" i="4"/>
  <c r="BE43" i="4"/>
  <c r="BF43" i="4"/>
  <c r="BE44" i="4"/>
  <c r="BF44" i="4"/>
  <c r="BE45" i="4"/>
  <c r="BF45" i="4"/>
  <c r="BD14" i="4"/>
  <c r="BD15" i="4"/>
  <c r="BD18" i="4"/>
  <c r="BD19" i="4"/>
  <c r="BD20" i="4"/>
  <c r="BD21" i="4"/>
  <c r="BD22" i="4"/>
  <c r="BD23" i="4"/>
  <c r="BD24" i="4"/>
  <c r="BD25" i="4"/>
  <c r="BD26" i="4"/>
  <c r="BD27" i="4"/>
  <c r="BD28" i="4"/>
  <c r="BD29" i="4"/>
  <c r="BD30" i="4"/>
  <c r="BD31" i="4"/>
  <c r="BD32" i="4"/>
  <c r="BD33" i="4"/>
  <c r="BD34" i="4"/>
  <c r="BD35" i="4"/>
  <c r="BD36" i="4"/>
  <c r="BD37" i="4"/>
  <c r="BD38" i="4"/>
  <c r="BD39" i="4"/>
  <c r="BD40" i="4"/>
  <c r="BD41" i="4"/>
  <c r="BD42" i="4"/>
  <c r="BD43" i="4"/>
  <c r="BD44" i="4"/>
  <c r="BD45" i="4"/>
  <c r="B19" i="1"/>
  <c r="C14" i="1"/>
  <c r="C17" i="1" s="1"/>
  <c r="C19" i="1" s="1"/>
  <c r="D14" i="1"/>
  <c r="D17" i="1" s="1"/>
  <c r="D19" i="1" s="1"/>
  <c r="E14" i="1"/>
  <c r="E17" i="1" s="1"/>
  <c r="E19" i="1" s="1"/>
  <c r="J17" i="1"/>
  <c r="J19" i="1" s="1"/>
  <c r="K14" i="1"/>
  <c r="K17" i="1" s="1"/>
  <c r="K19" i="1" s="1"/>
  <c r="L14" i="1"/>
  <c r="L17" i="1" s="1"/>
  <c r="L19" i="1" s="1"/>
  <c r="M14" i="1"/>
  <c r="M17" i="1" s="1"/>
  <c r="M19" i="1" s="1"/>
  <c r="N14" i="1"/>
  <c r="N17" i="1" s="1"/>
  <c r="N19" i="1" s="1"/>
  <c r="O14" i="1"/>
  <c r="O17" i="1" s="1"/>
  <c r="O19" i="1" s="1"/>
  <c r="P14" i="1"/>
  <c r="P17" i="1" s="1"/>
  <c r="P19" i="1" s="1"/>
  <c r="Q14" i="1"/>
  <c r="Q17" i="1" s="1"/>
  <c r="Q19" i="1" s="1"/>
  <c r="H17" i="1"/>
  <c r="H19" i="1" s="1"/>
  <c r="I8" i="1"/>
  <c r="I17" i="1" s="1"/>
  <c r="I19" i="1" s="1"/>
  <c r="G17" i="1" l="1"/>
  <c r="G19" i="1" s="1"/>
  <c r="BD16" i="4"/>
  <c r="F17" i="1"/>
  <c r="BD17" i="4"/>
</calcChain>
</file>

<file path=xl/sharedStrings.xml><?xml version="1.0" encoding="utf-8"?>
<sst xmlns="http://schemas.openxmlformats.org/spreadsheetml/2006/main" count="1310" uniqueCount="457">
  <si>
    <t>Организации, реализующие программы общего образования по уровням</t>
  </si>
  <si>
    <t>ОБЩАЯ СТРУКТУРА  (с филиалами)</t>
  </si>
  <si>
    <t>ИТОГО (юр. лица)</t>
  </si>
  <si>
    <t>МОО</t>
  </si>
  <si>
    <t>ГОО</t>
  </si>
  <si>
    <t>НООУ</t>
  </si>
  <si>
    <t>всего</t>
  </si>
  <si>
    <t>город</t>
  </si>
  <si>
    <t>село</t>
  </si>
  <si>
    <t>деятельность приостановлена</t>
  </si>
  <si>
    <t>Организации, реализующие программы дошкольного и начального общего образования</t>
  </si>
  <si>
    <t>Организации, реализующие программы начального общего образования</t>
  </si>
  <si>
    <t>Организации, реализующие программы основного общего образования</t>
  </si>
  <si>
    <t>Организации, реализующие программы среднего общего образования, в т.ч.:</t>
  </si>
  <si>
    <t xml:space="preserve">          среднего общего образования</t>
  </si>
  <si>
    <t xml:space="preserve">          среднего общего образования с углубленным изучением предметов</t>
  </si>
  <si>
    <t xml:space="preserve">          гимназии</t>
  </si>
  <si>
    <t xml:space="preserve">          лицеи</t>
  </si>
  <si>
    <t xml:space="preserve">          организации при ИТУ и ВТК</t>
  </si>
  <si>
    <t>ВСЕГО</t>
  </si>
  <si>
    <t>Организации, реализующие программы общего образования для детей с ОВЗ</t>
  </si>
  <si>
    <t>Организации, реализующие программы общего образования для детей с девиантным поведением</t>
  </si>
  <si>
    <t>ИТОГО (дневные)</t>
  </si>
  <si>
    <t xml:space="preserve">          среднего общего образования (вечерние школы)</t>
  </si>
  <si>
    <t>ИТОГО</t>
  </si>
  <si>
    <t>Организации, реализующие программы среднего общего образования</t>
  </si>
  <si>
    <t xml:space="preserve">из них </t>
  </si>
  <si>
    <t>ИТОГО муниципальные (дневные)</t>
  </si>
  <si>
    <t>Число филиалов</t>
  </si>
  <si>
    <t>из них приостановленных</t>
  </si>
  <si>
    <t>среднего общего образования (вечерние школы)</t>
  </si>
  <si>
    <t>ВСЕГО Муниципальных организаций</t>
  </si>
  <si>
    <t>Организации, реализующие программы общего образования (ГОО)</t>
  </si>
  <si>
    <t>ВСЕГО Государственных и муниципальных организаций</t>
  </si>
  <si>
    <t>среднего общего образования</t>
  </si>
  <si>
    <t>среднего общего образования с углубленным изучением предметов</t>
  </si>
  <si>
    <t>гимназии</t>
  </si>
  <si>
    <t>лицеи</t>
  </si>
  <si>
    <t>Общеобразовательные организации Иркутской области в 2021-2022 учебном году (по состоянию на 20 сентября)</t>
  </si>
  <si>
    <t>Частные общеобразовательные организации</t>
  </si>
  <si>
    <t>ВСЕГО Государственные и частные организации</t>
  </si>
  <si>
    <t>города Черемхово</t>
  </si>
  <si>
    <t>город Братска</t>
  </si>
  <si>
    <t>город Иркутска</t>
  </si>
  <si>
    <t>Качугский район</t>
  </si>
  <si>
    <t>город Зима</t>
  </si>
  <si>
    <t>Зиминский район</t>
  </si>
  <si>
    <t>Аларский район</t>
  </si>
  <si>
    <t>Усольский район</t>
  </si>
  <si>
    <t>Ольхонский район</t>
  </si>
  <si>
    <t>Заларинский район</t>
  </si>
  <si>
    <t>Слюдянский район</t>
  </si>
  <si>
    <t>Чунского района</t>
  </si>
  <si>
    <t>город Саянск</t>
  </si>
  <si>
    <t>Мамско-Чуйский район</t>
  </si>
  <si>
    <t>Балаганский район</t>
  </si>
  <si>
    <t>Нукутский район</t>
  </si>
  <si>
    <t>Катангский район</t>
  </si>
  <si>
    <t>Нижнеилимский район</t>
  </si>
  <si>
    <t>Тайшетский район</t>
  </si>
  <si>
    <t>Черемховский район</t>
  </si>
  <si>
    <t>Осинский район</t>
  </si>
  <si>
    <t>Усть-Илимский район</t>
  </si>
  <si>
    <t>город Свирск</t>
  </si>
  <si>
    <t>город Усолье-Сибирское</t>
  </si>
  <si>
    <t>Казачинско-Ленский район</t>
  </si>
  <si>
    <t>Нижнеудинский района</t>
  </si>
  <si>
    <t>город Усть-Илимск</t>
  </si>
  <si>
    <t>Киренский район</t>
  </si>
  <si>
    <t>г.Бодайбо и район</t>
  </si>
  <si>
    <t>Иркутский район</t>
  </si>
  <si>
    <t>Боханский район</t>
  </si>
  <si>
    <t>город Тулун</t>
  </si>
  <si>
    <t>Тулунский район</t>
  </si>
  <si>
    <t>Шелеховский район</t>
  </si>
  <si>
    <t>Куйтунский район</t>
  </si>
  <si>
    <t>Усть-Удинский район</t>
  </si>
  <si>
    <t>город Ангарск</t>
  </si>
  <si>
    <t>Жигаловский район</t>
  </si>
  <si>
    <t>Баяндаевский район</t>
  </si>
  <si>
    <t>Братский район</t>
  </si>
  <si>
    <t>Эхирит-Булагатский район</t>
  </si>
  <si>
    <t>Усть-Кутский район</t>
  </si>
  <si>
    <t>Наименование АТО</t>
  </si>
  <si>
    <t>Краткое наименование организации</t>
  </si>
  <si>
    <t>Полное наименование организации</t>
  </si>
  <si>
    <t>Тип поселения</t>
  </si>
  <si>
    <t>Статус организации</t>
  </si>
  <si>
    <t>Статус функционирования</t>
  </si>
  <si>
    <t>Широта</t>
  </si>
  <si>
    <t>Долгота</t>
  </si>
  <si>
    <t>Дошкольное образование</t>
  </si>
  <si>
    <t>Начальное общее образование</t>
  </si>
  <si>
    <t>Основное общее образование</t>
  </si>
  <si>
    <t>Среднее общее образование</t>
  </si>
  <si>
    <t>Дополнительное образование детей</t>
  </si>
  <si>
    <t>Среднее профессиональное образование</t>
  </si>
  <si>
    <t>Комментарий</t>
  </si>
  <si>
    <t>сельская местность</t>
  </si>
  <si>
    <t>юридическое лицо</t>
  </si>
  <si>
    <t>Нет</t>
  </si>
  <si>
    <t>Да</t>
  </si>
  <si>
    <t>УО Тулунского района</t>
  </si>
  <si>
    <t>Качугский отдел образования</t>
  </si>
  <si>
    <t>СП Зареченская НОШ</t>
  </si>
  <si>
    <t>МКОУ Манзурская СОШ (с.п. Зареченская НОШ)</t>
  </si>
  <si>
    <t>СП Исетская НОШ</t>
  </si>
  <si>
    <t>МКОУ Качугская СОШ №2 (с.п. Исетская НОШ)</t>
  </si>
  <si>
    <t>СП Карлукская НОШ</t>
  </si>
  <si>
    <t>МКОУ Манзурская СОШ (с.п. Карлукская НОШ)</t>
  </si>
  <si>
    <t>филиал общеобразовательной организации (ООО)</t>
  </si>
  <si>
    <t>приказ МКОУ Манзурской СОШ от 01.08.2018 № 147 о приостановке деятельности</t>
  </si>
  <si>
    <t>приказ МКОУ КСОШ №2 от 22.07.2019 № 88 о приостановке деятельности</t>
  </si>
  <si>
    <t>приказ МКОУ Манзурской СОШ от 14.06.2019 № 109 о приостановке деятельности</t>
  </si>
  <si>
    <t>Комитет по образованию МО Аларский район</t>
  </si>
  <si>
    <t>СП МОУ Волынская НОШ</t>
  </si>
  <si>
    <t>Структурное подразделение МОУ Волынская НОШ (филиал МБОУ Зонская СОШ)</t>
  </si>
  <si>
    <t>Законсервирована №483-п от 04.09.2017</t>
  </si>
  <si>
    <t>СП МОУ Ивановская НОШ</t>
  </si>
  <si>
    <t>Структурное подразделение МОУ Ивановская НОШ (МБОУ Забитуйская СОШ)</t>
  </si>
  <si>
    <t>Законсервирована №456-п от 17.08.2016</t>
  </si>
  <si>
    <t>СП МОУ Наренская НОШ</t>
  </si>
  <si>
    <t>Структурное подразделение МОУ Наренская НОШ (филиал МБОУ Забитуйская СОШ)</t>
  </si>
  <si>
    <t>Законсервирована №643-п от 28.08.2012</t>
  </si>
  <si>
    <t>МКУ Комитет по образованию администрации МО Заларинский район</t>
  </si>
  <si>
    <t>СП МОУ Муруйская НОШ ( МБОУ Бабагайская СОШ)</t>
  </si>
  <si>
    <t>Муниципальное общеобразовательное учреждение Муруйская начальная общеобразовательная школа</t>
  </si>
  <si>
    <t>структурное подразделение МБОУ Бабагайская СОШ; Постановление от 25.09.2020 № 623 "О постановке МБОУ Муруйская НОШ на консервацию"</t>
  </si>
  <si>
    <t>СП МОУ Пихтинская НОШ (МБОУ Хор-Тагнинская СОШ)</t>
  </si>
  <si>
    <t>Муниципальное общеобразовательное учреждение Пихтинская начальная общеобразовательная школа</t>
  </si>
  <si>
    <t>структурное подразделение МБОУ Хор-Тагнинская СОШ, деятельность приостановлена. Постановление №602 от 23.12.2021</t>
  </si>
  <si>
    <t>СП МОУ Чадановская НОШ (МБОУ Мойганская СОШ)</t>
  </si>
  <si>
    <t>Муниципальное общеобразовательное учреждение Чадановская начальная общеобразовательная школа</t>
  </si>
  <si>
    <t>структурное подразделение МБОУ Мойганская СОШ. Постановление о прекращении деятельности №455 от 29.08.2022 г.</t>
  </si>
  <si>
    <t>МКУ Центр образования Нукутского района</t>
  </si>
  <si>
    <t>СП Ейская НОШ</t>
  </si>
  <si>
    <t>Ейская начальная общеобразовательная школа</t>
  </si>
  <si>
    <t>СП Заходская НОШ</t>
  </si>
  <si>
    <t>Заходская начальная общеобразовательная школа</t>
  </si>
  <si>
    <t>Постановление Администрации муниципального образования "Нукутский район" №379 от 01.08.2018 года "О консервации начальных школ"</t>
  </si>
  <si>
    <t>ОО АЧРМО</t>
  </si>
  <si>
    <t>СП НОШ деревни Белобородова</t>
  </si>
  <si>
    <t>начальная общеобразовательная школа деревни Белобородова</t>
  </si>
  <si>
    <t>структурное подразделение МКОУ СОШ села Рысево .Деятельность приостановлена. Приказ №242/1 от 20.07.2015 г. "О приостановлении деят-сти""</t>
  </si>
  <si>
    <t>СП НОШ деревни Хандагай</t>
  </si>
  <si>
    <t>начальная общеобразовательная школа деревни Хандагай</t>
  </si>
  <si>
    <t xml:space="preserve">структурное  подразделение МКОУ СОШ села Саянское, не набрали детей в этом году.Деятельность приостановлена </t>
  </si>
  <si>
    <t>Осинское МУО</t>
  </si>
  <si>
    <t>Батхайская НОШ (СП МБОУ "Улейская СОШ")</t>
  </si>
  <si>
    <t>Батхайская начальная общеобразовательная школа (структурное подразделение МБОУ "Улейская СОШ")</t>
  </si>
  <si>
    <t>Постановление Мэра Осинского муниципального района №120 от 15.06.2016 г. "О временном приостановлении деятельности Батхайской НОШ"</t>
  </si>
  <si>
    <t>Шотойская НОШ (СП МБОУ "Бурят-Янгутская СОШ им. А.С. Пушкина")</t>
  </si>
  <si>
    <t>Шотойская начальная общеобразовательная школа (структурное подразделение МБОУ "Бурят-Янгутская СОШ им. А.С. Пушкина")</t>
  </si>
  <si>
    <t>-</t>
  </si>
  <si>
    <t>УО АМО Боханский район</t>
  </si>
  <si>
    <t>СП Булыкская НШДС</t>
  </si>
  <si>
    <t>Структурное подразделение "Булыкская начальная общеобразовательная школа- детский сад"</t>
  </si>
  <si>
    <t>СП Быргазовская НШДС</t>
  </si>
  <si>
    <t>Структурное подразделение "Быргазовская начальная школа- детский сад"</t>
  </si>
  <si>
    <t>Постановление Администрации МО "Боханский район" от 09.06.2021 г.№500 " О продлении срока консервации структурного подразделения Булыкская НОШДС"</t>
  </si>
  <si>
    <t>Постановление Администрации МО "Боханский район" от 09.06.2021 г. №498 " О продлении срока консервации структурного подразделения "Быргазовская НОШДС и Шарагунская НОШ"</t>
  </si>
  <si>
    <t>СП Ершовская НОШ</t>
  </si>
  <si>
    <t>Структурное подразделение Ершовская начальная общеобразовательная школа</t>
  </si>
  <si>
    <t>Постановление Администрации МО "Боханский район" от 28.07.2021г. №600 "О консервации структурного подразделения Ершовской НШ"</t>
  </si>
  <si>
    <t>СП Картыгейская НОШ</t>
  </si>
  <si>
    <t>Структурное подразделение Картыгейская начальная общеобразовательная школа</t>
  </si>
  <si>
    <t>Постановление Администрации МО "Боханский район" от 09.06.2021 г.№501 "О продлении срока консервации структурного подразделения Картыгейской начальной общеобразовательной школы"</t>
  </si>
  <si>
    <t>СП Крюковская НОШ</t>
  </si>
  <si>
    <t>Структурное подразделение "Крюковская начальная общеобразовательная школа"</t>
  </si>
  <si>
    <t>СП Тачигирская НОШ</t>
  </si>
  <si>
    <t>Структурное подразделение Тачигирская начальная общеобразовательная школа</t>
  </si>
  <si>
    <t>СП Тымырейская НОШ</t>
  </si>
  <si>
    <t>Структурное подразделение "Тымырейская начальная общеобразовательная школа"</t>
  </si>
  <si>
    <t>СП Угольская НОШ</t>
  </si>
  <si>
    <t>Структурное подразделение "Угольская начальная общеобразовательная школа"</t>
  </si>
  <si>
    <t>Постановление Администрации МО "Боханский район" от 09.06.2021 г.№497 " О продлении срока консервации структурного подразделения Тачигирской начальной общеобразовательной школы</t>
  </si>
  <si>
    <t>Постановление Администрации МО "Боханский район" от 15.06.2021 г. №508 " О продлении срока консервации структурного подразделения Тымырейской НШ"</t>
  </si>
  <si>
    <t>Постановление Администрации МО "Боханский район" от 09.06.2021 г.№502 "О продлении срока консервации структурного подразделения Угольской начальной общеобразовательной школы"</t>
  </si>
  <si>
    <t>СП Чилимская НОШ</t>
  </si>
  <si>
    <t>Структурное подразделение Чилимская начальная общеобразовательная школа</t>
  </si>
  <si>
    <t>СП Шарагунская НОШ</t>
  </si>
  <si>
    <t>Структурное подразделение "Шарагунская начальная общеобразовательная школа"</t>
  </si>
  <si>
    <t>Постановление Администрации МО "Боханский район" от 09.06.2021 г.№499 "О продлении срока консервации структурного подразделения "Чилимская НОШ"</t>
  </si>
  <si>
    <t>Постановление Администрации МО "Боханский район" от 09.06.2021 г. №641 " О продлении срока консервации структурного подразделения "Быргазовская НОШДС и Шарагунская НОШ"</t>
  </si>
  <si>
    <t>СП Уталайская НОШ</t>
  </si>
  <si>
    <t>филиал муниципального общеобразовательного учреждения "Гадалейская средняя общеобразовательная школа" - "Уталайская начальная общеобразовательная школа"</t>
  </si>
  <si>
    <t>приказ МОУ "Гадалейская СОШ" от  22.08.2022 года № 79 "О приостановлении деятельности филиала МОУ "Гадалейская СОШ" - Уталайская НОШ" в связи с отсутствием обучающихся"</t>
  </si>
  <si>
    <t>УОАМО Куйтунского района</t>
  </si>
  <si>
    <t>СП Ленинская НОШ МКОУ "Ленинская СОШ"</t>
  </si>
  <si>
    <t xml:space="preserve">СП Ленинская начальная общеобразовательная школа </t>
  </si>
  <si>
    <t>действие общеобразовательной организации приостановлена на основании приказа Управление образования АМО Куйтунский район от 13.09.2012 г.</t>
  </si>
  <si>
    <t>Управление образования АМО Жигаловский район</t>
  </si>
  <si>
    <t>СП Каченская НОШ</t>
  </si>
  <si>
    <t>Каченская начальная общеобразовательная школа структурное подразделение Муниципального казенного общеобразовательного учреждения Дальнезакорской средней общеобразовательной школы</t>
  </si>
  <si>
    <t xml:space="preserve">деятельность приостановлена </t>
  </si>
  <si>
    <t>Управление образования МО Эхирит-Булагатский район</t>
  </si>
  <si>
    <t>СП Верхне-Идыгинская НШ</t>
  </si>
  <si>
    <t>Верхне-Идыгинская НОШ (структурное подразделение муниципального общеобразовательного учреждения Идыгинская средняя общеобразовательная школа )</t>
  </si>
  <si>
    <t>На консервации</t>
  </si>
  <si>
    <t>СП Ишинская НШ</t>
  </si>
  <si>
    <t>Ишинская начальная школа (структурное подразделение муниципального общеобразовательного учреждения Корсукская средняя общеобразовательная школа )</t>
  </si>
  <si>
    <t>из них: деятельность приостановлена</t>
  </si>
  <si>
    <t>Логин</t>
  </si>
  <si>
    <t>ОКПО</t>
  </si>
  <si>
    <t>ОКОГУ</t>
  </si>
  <si>
    <t>ОКТМО</t>
  </si>
  <si>
    <t>Адрес организации</t>
  </si>
  <si>
    <t>Ответственный исполнитель</t>
  </si>
  <si>
    <t>Телефон 1</t>
  </si>
  <si>
    <t>Телефон 2</t>
  </si>
  <si>
    <t>e-mail</t>
  </si>
  <si>
    <t>Организация-учредитель</t>
  </si>
  <si>
    <t>ОКФС</t>
  </si>
  <si>
    <t>ОКВЭД</t>
  </si>
  <si>
    <t>ИНН</t>
  </si>
  <si>
    <t>КПП</t>
  </si>
  <si>
    <t>ОГРН</t>
  </si>
  <si>
    <t>4210007 Муниципальные организации</t>
  </si>
  <si>
    <t>25618425101</t>
  </si>
  <si>
    <t>666217, Иркутская область, Качугский район, с. Заречное, ул. Центральная, 40</t>
  </si>
  <si>
    <t>Попович Александра Алексеевна</t>
  </si>
  <si>
    <t>+7 (395) 409-51-29</t>
  </si>
  <si>
    <t>38536manzurka@mail.ru</t>
  </si>
  <si>
    <t>Администрация муниципального района "Качугский район"</t>
  </si>
  <si>
    <t>14 Муниципальная собственность</t>
  </si>
  <si>
    <t>85.12 Образование начальное общее</t>
  </si>
  <si>
    <t>3830001535</t>
  </si>
  <si>
    <t>25618151051</t>
  </si>
  <si>
    <t>666210, РФ, Иркутская область, Качугский район, д. Исеть, ул. Школьная, 1</t>
  </si>
  <si>
    <t>Зуев Евгений Иннокентьевич</t>
  </si>
  <si>
    <t>+7 (395) 403-26-37</t>
  </si>
  <si>
    <t>shkola2kachug@mail.ru</t>
  </si>
  <si>
    <t>3830001503</t>
  </si>
  <si>
    <t>25618437101</t>
  </si>
  <si>
    <t>666217, РФ, Иркутская область, Качугский район, с. Карлук ул. Школьная, д. 28</t>
  </si>
  <si>
    <t>Иркутская область, Аларский район, д. Бурятск</t>
  </si>
  <si>
    <t>Егорова Ольга Александровна</t>
  </si>
  <si>
    <t>+ 7(952) 633-56-49</t>
  </si>
  <si>
    <t>mbouzonskayasosh@mail.ru</t>
  </si>
  <si>
    <t>Администрация Муниципального образования "Аларский район"</t>
  </si>
  <si>
    <t>8501003896</t>
  </si>
  <si>
    <t>Иркутская область, Аларский район, д.Иваново</t>
  </si>
  <si>
    <t>Арзаев Владимир Андреевич</t>
  </si>
  <si>
    <t>+7 (950) 142-49-69</t>
  </si>
  <si>
    <t>+7 (950) 116-05-78</t>
  </si>
  <si>
    <t>zabsosh@yandex.ru</t>
  </si>
  <si>
    <t>8501003906</t>
  </si>
  <si>
    <t>Иркутская область, Аларский район, д.Нарены</t>
  </si>
  <si>
    <t>25608402111</t>
  </si>
  <si>
    <t>666337 Заларинский район д.Муруй, ул.Центральная 53</t>
  </si>
  <si>
    <t>Камозина Любовь Александровна</t>
  </si>
  <si>
    <t>+7 (908) 773-80-35</t>
  </si>
  <si>
    <t>murui5@rambler.ru</t>
  </si>
  <si>
    <t>МКУ "Комитет по образованию администрации МО "Заларинский район"</t>
  </si>
  <si>
    <t>3825003520</t>
  </si>
  <si>
    <t>25608440121</t>
  </si>
  <si>
    <t>666327 Заларинский район уч.Пихтинск ул.Центральная 17</t>
  </si>
  <si>
    <t>Почтальон Андрей Владимирович</t>
  </si>
  <si>
    <t>+7 (950) 084-79-26</t>
  </si>
  <si>
    <t>elenaludvig@mail.ru</t>
  </si>
  <si>
    <t>3825003270</t>
  </si>
  <si>
    <t>25608419116</t>
  </si>
  <si>
    <t>666347 Заларинский район д.Чаданово, ул.Трактовая, 1</t>
  </si>
  <si>
    <t>Пятков Андрей Алексеевич</t>
  </si>
  <si>
    <t>+7 (950) 068-63-38</t>
  </si>
  <si>
    <t>chadanovo@rambler.ru</t>
  </si>
  <si>
    <t>3825003030</t>
  </si>
  <si>
    <t>1322500 Министерство образования и науки Российской Федерации</t>
  </si>
  <si>
    <t>25629427</t>
  </si>
  <si>
    <t>669403, Иркутская область, Нукутский район, д.Ей, ул.Школьная, д.4</t>
  </si>
  <si>
    <t>Иванова Александра Эркольевна</t>
  </si>
  <si>
    <t>+7 (395) 4921804</t>
  </si>
  <si>
    <t>ivanalex66@mail.ru</t>
  </si>
  <si>
    <t>Администрация муниципального образования "Нукутский район"</t>
  </si>
  <si>
    <t>8504000780</t>
  </si>
  <si>
    <t>25629407106</t>
  </si>
  <si>
    <t>669411, Иркутская область, Нукутский район, д.Заходы, ул.Центральная, д.8</t>
  </si>
  <si>
    <t>Барташкина Наталья Александровна</t>
  </si>
  <si>
    <t>+7 (395) 499-32-44</t>
  </si>
  <si>
    <t>n-g-sh-school@mail.ru</t>
  </si>
  <si>
    <t>8504001640</t>
  </si>
  <si>
    <t>25648443101</t>
  </si>
  <si>
    <t>665429, Иркутская обл., Черемховский р-н, д. Белобородова, ул. Медовая, 9</t>
  </si>
  <si>
    <t>Черных Наталья Александровна</t>
  </si>
  <si>
    <t>8(394)46 5-52-05</t>
  </si>
  <si>
    <t>risevo@mail.ru</t>
  </si>
  <si>
    <t>Черемховское районное муниципальное образование</t>
  </si>
  <si>
    <t>3843002399</t>
  </si>
  <si>
    <t>СП НОШ деревни Заморская</t>
  </si>
  <si>
    <t>начальная общеобразовательная школа деревни Заморская</t>
  </si>
  <si>
    <t>25648402101</t>
  </si>
  <si>
    <t>665410, Иркутская обл., Черемховский р-н, д. Заморская, ул. Луговая, дом 2</t>
  </si>
  <si>
    <t>Буйнова Елена Ивановна</t>
  </si>
  <si>
    <t>alekhinshkol@yandex.ru</t>
  </si>
  <si>
    <t>3843002230</t>
  </si>
  <si>
    <t>25648425101</t>
  </si>
  <si>
    <t>665442, Иркутская обл., Черемховский р-н, д. Хандагай, ул. Хандагайская, 3</t>
  </si>
  <si>
    <t>Копылова Анжелика Степановна</t>
  </si>
  <si>
    <t>8(395)46 5-52-05</t>
  </si>
  <si>
    <t>Sayanskoeshkola@yandex.ru</t>
  </si>
  <si>
    <t>3843002409</t>
  </si>
  <si>
    <t>25631427101</t>
  </si>
  <si>
    <t>669232, Иркутская область, Осинский район, д. Батхай, ул.Школьная, д. 1</t>
  </si>
  <si>
    <t>Шоргоева Туяна Осиповна</t>
  </si>
  <si>
    <t>+7 (39539) 985-69</t>
  </si>
  <si>
    <t>+7 (952) 616-70-52</t>
  </si>
  <si>
    <t>mouuley@mail.ru</t>
  </si>
  <si>
    <t>Осинский муниципальный район</t>
  </si>
  <si>
    <t>8505001353</t>
  </si>
  <si>
    <t>669212, Иркутская область, Осинский район, д. Шотой, ул. Шотойская, 11</t>
  </si>
  <si>
    <t>Иванова Вероника Павловна</t>
  </si>
  <si>
    <t>+7 (964) 280-71-38</t>
  </si>
  <si>
    <t>enisei_school1896@mail.ru</t>
  </si>
  <si>
    <t>8505001385</t>
  </si>
  <si>
    <t>РОО Казачинско-Ленского района</t>
  </si>
  <si>
    <t>СП МОУ Верхнемартыновская НОШ</t>
  </si>
  <si>
    <t>СП Муниципальное общеобразовательное учреждение " Верхнемартыновская начальная общеобразовательная школа "</t>
  </si>
  <si>
    <t>2300223 - образования и науки</t>
  </si>
  <si>
    <t>25614413</t>
  </si>
  <si>
    <t>666515 Иркутская область, Казачинско-Ленский район, с. Верхне-Мартыново</t>
  </si>
  <si>
    <t>Виноградов Алексей Викторович</t>
  </si>
  <si>
    <t>+7 (395) 622-14-66</t>
  </si>
  <si>
    <t>+7 (395) 622-17-40</t>
  </si>
  <si>
    <t>kaz_Len_roo@irmail.ru</t>
  </si>
  <si>
    <t>Отдел образования администрации Казачинско-Ленского муниципального района</t>
  </si>
  <si>
    <t>3818028756</t>
  </si>
  <si>
    <t>Постановление о реорганизации в форме присоединения к МОУ Казачинская СОШ № 48 от 09.03.2017г.</t>
  </si>
  <si>
    <t>25609424106</t>
  </si>
  <si>
    <t>669321, Иркутская область, Боханский район, деревня Булык, улица Лесная, 10</t>
  </si>
  <si>
    <t>Урбанова Светлана Евдокимовна</t>
  </si>
  <si>
    <t>idinka2005@mail.ru</t>
  </si>
  <si>
    <t>Муниципальное образование "Боханский район" (в лице Муниципального казенного учреждения «Управления образования» муниципального образования "Боханский район"</t>
  </si>
  <si>
    <t>8503001478</t>
  </si>
  <si>
    <t>25609407</t>
  </si>
  <si>
    <t>669342, Иркутская область, Боханский район, деревня Быргазово, улица Дорожная, 22</t>
  </si>
  <si>
    <t>Серова Светлана Валерьевна</t>
  </si>
  <si>
    <t>buretskaya-school@yandex.ru</t>
  </si>
  <si>
    <t>8503004253</t>
  </si>
  <si>
    <t>25826416</t>
  </si>
  <si>
    <t>669323, Иркутская область, Боханский район, деревня Ершова, улица Баранова, 3</t>
  </si>
  <si>
    <t>Нога Александр Викторович</t>
  </si>
  <si>
    <t>kaz.shkola@mail.ru</t>
  </si>
  <si>
    <t>8503004655</t>
  </si>
  <si>
    <t>25609435106</t>
  </si>
  <si>
    <t>669344, Иркутская область, Боханский район, деревня Картыгей, улица Трактовая, 14</t>
  </si>
  <si>
    <t>Горбунова Александра Алексеевна</t>
  </si>
  <si>
    <t>+7 (952) 624-31-90</t>
  </si>
  <si>
    <t>seredkinskayasosh@mail.ru</t>
  </si>
  <si>
    <t>8503004398</t>
  </si>
  <si>
    <t>25609416106</t>
  </si>
  <si>
    <t>669323, Иркутская область, Боханский район, деревня Крюково, улица Кузнецовская, 36А</t>
  </si>
  <si>
    <t>Муниципальное образование "Боханский район" (в лице Муниципального казённого учреждения "Управления образования" "Муниципального образования" "Боханский район")</t>
  </si>
  <si>
    <t>25609442121</t>
  </si>
  <si>
    <t>669335, Иркутская область, Боханский район, деревня Тачигир, улицаГорная, 1</t>
  </si>
  <si>
    <t>Хохолова Галина Иннокентьевна</t>
  </si>
  <si>
    <t>+7 (950) 1433105</t>
  </si>
  <si>
    <t>ykir_soh@mail.ru</t>
  </si>
  <si>
    <t>8503004630</t>
  </si>
  <si>
    <t>25609416126</t>
  </si>
  <si>
    <t>669323, Иркутская область, Боханский район, деревня Тымырей, улица Щеголева, 11</t>
  </si>
  <si>
    <t>25609419111</t>
  </si>
  <si>
    <t>669322, Иркутская область, Боханский район, деревня Угольная, улица Школьная, 3</t>
  </si>
  <si>
    <t>Ребзон Юлия Аркадьевна</t>
  </si>
  <si>
    <t>mou_kss@mail.ru</t>
  </si>
  <si>
    <t>Муниципальное образование "Боханский район" (в лице Управления образования администрации муниципального образования "Боханский район"</t>
  </si>
  <si>
    <t>8503004327</t>
  </si>
  <si>
    <t>25609440111</t>
  </si>
  <si>
    <t>669316, Иркутская область, Боханский район, деревня Чилим, улица Центральная, 11</t>
  </si>
  <si>
    <t>Шляпина Наталья Владимировна</t>
  </si>
  <si>
    <t>visosh@mail.ru</t>
  </si>
  <si>
    <t>8503004239</t>
  </si>
  <si>
    <t>25609407116</t>
  </si>
  <si>
    <t>669342, Иркутская область, Боханский район, деревня Шарагун, улица Гоголя, 8</t>
  </si>
  <si>
    <t>25638410111</t>
  </si>
  <si>
    <t>665218, Иркутская область, Тулунский район, д. Уталай ,улица Центральная, д.25</t>
  </si>
  <si>
    <t>Лысенко Валентина Сергеевна</t>
  </si>
  <si>
    <t>+7 (908) 645-94-63</t>
  </si>
  <si>
    <t>gadaley-gsch@yandex.ru</t>
  </si>
  <si>
    <t>Комитет по образованию администрации Тулунского муниципального района</t>
  </si>
  <si>
    <t>3816003844</t>
  </si>
  <si>
    <t>25622438101</t>
  </si>
  <si>
    <t>665343 Иркутская область Куйтунский район п. Игнино ул. Юбилейная,19</t>
  </si>
  <si>
    <t>Верницкая Оксана Николаевна</t>
  </si>
  <si>
    <t>+7 (924) 711-51-74</t>
  </si>
  <si>
    <t>Lenskol.shkola@yandex.ru</t>
  </si>
  <si>
    <t>АДМИНИСТРАЦИЯ МУНИЦИПАЛЬНОГО ОБРАЗОВАНИЯ КУЙТУНСКИЙ РАЙОН ИРКУТСКОЙ ОБЛАСТИ</t>
  </si>
  <si>
    <t>3832002213</t>
  </si>
  <si>
    <t>25606404</t>
  </si>
  <si>
    <t>666418 Иркутская область,Жигаловский район,д.Качень ул.Речная,4</t>
  </si>
  <si>
    <t>Румянцева Нина Витальевна</t>
  </si>
  <si>
    <t>+7 (395) 513-13-36</t>
  </si>
  <si>
    <t>+7 (395) 512-25-12</t>
  </si>
  <si>
    <t>dzschool@mail.ru</t>
  </si>
  <si>
    <t>Администрация муниципального образования Жигаловский район</t>
  </si>
  <si>
    <t>3824001304</t>
  </si>
  <si>
    <t>25657422126</t>
  </si>
  <si>
    <t>669001, Иркутская область, Эхирит-Булагатский район, д. Верхняя Идыга, ул. Хартурок 1</t>
  </si>
  <si>
    <t>Хандархаев Альберт Иннокентьевич</t>
  </si>
  <si>
    <t>+7 (395) 413-29-30</t>
  </si>
  <si>
    <t>idigashool@mail.ru</t>
  </si>
  <si>
    <t>Администрация МО "Эхирит-Булагатский район"</t>
  </si>
  <si>
    <t>85.14 Образование среднее общее</t>
  </si>
  <si>
    <t>8506006227</t>
  </si>
  <si>
    <t>25657420101</t>
  </si>
  <si>
    <t>669520, Иркутская область, Эхирит-Булагатский район, д.Ишины, ул.Нагорная,д.4</t>
  </si>
  <si>
    <t>Модонова Н.Н.</t>
  </si>
  <si>
    <t>+7 (395) 412-31-11</t>
  </si>
  <si>
    <t>korsuk081@mail.ru</t>
  </si>
  <si>
    <t>8506006241</t>
  </si>
  <si>
    <t>МОО администрации МО Катангский район</t>
  </si>
  <si>
    <t>МКОУ НШДС с.Наканно</t>
  </si>
  <si>
    <t>Муниципальное казенное общеобразовательное учреждение для детей дошкольного и младшего школьного возраста начальная школа - детский сад с.Наканно</t>
  </si>
  <si>
    <t>25616404111</t>
  </si>
  <si>
    <t>666630, Иркутская область, Катангский район, с. Наканно, ул. Школьная, 2</t>
  </si>
  <si>
    <t>Каплина Любовь Романовна</t>
  </si>
  <si>
    <t>Отсутствует</t>
  </si>
  <si>
    <t>Shkola-nakanno@rambler.ru</t>
  </si>
  <si>
    <t>Администрация МО "Катангский район"</t>
  </si>
  <si>
    <t>3829001280</t>
  </si>
  <si>
    <t>не работает по другим причинам</t>
  </si>
  <si>
    <t>Ликвидировано Постановление № 276 от 01.12.2021г.</t>
  </si>
  <si>
    <t>меняют устав, структурного подразделения не будет</t>
  </si>
  <si>
    <t>УОМО Усть-Удинский район</t>
  </si>
  <si>
    <t>МКОУ Ключинская НОШ</t>
  </si>
  <si>
    <t>Муниципальное казенное общеобразовательное учреждение Ключинская начальная общеобразовательная школа</t>
  </si>
  <si>
    <t>25646447101</t>
  </si>
  <si>
    <t>Иркутская область, Усть-Удинский район, д. Ключи, ул.Комарова, д.15</t>
  </si>
  <si>
    <t>Пешкова Лариса Васильевна</t>
  </si>
  <si>
    <t>+7 (395) 453-19-69</t>
  </si>
  <si>
    <t>aff@gdg.ru</t>
  </si>
  <si>
    <t>3842001756</t>
  </si>
  <si>
    <t>Постановление Усть-Удинский район №239 от 12.05.2022 "О реорганизации МКОУ Ключинская НОШ в форме присоединения к МКОУ Аносовская СОШ"</t>
  </si>
  <si>
    <t>УО АИРМО</t>
  </si>
  <si>
    <t>МОУ ИРМО "Грановская СОШ"</t>
  </si>
  <si>
    <t>Муниципальное общеобразовательное учреждение Иркутского районного муниципального образования "Грановская начальная общеобразовательная школа"</t>
  </si>
  <si>
    <t>25612425111</t>
  </si>
  <si>
    <t>664651, Иркутская область, Иркутский район, д.Грановщина, ул.Загоскина, 70б</t>
  </si>
  <si>
    <t>Сидорина Надежда Петровна</t>
  </si>
  <si>
    <t>+7(914) 894-93-12</t>
  </si>
  <si>
    <t>nshds.granovskaja@yandex.ru</t>
  </si>
  <si>
    <t>Администрация Иркутского районного муниципального образования</t>
  </si>
  <si>
    <t>3827012456</t>
  </si>
  <si>
    <t>действующая</t>
  </si>
  <si>
    <t>Переименована в "Грановскую СОШ" согласно постановлению аИРМО № 477 от 12.08.2022</t>
  </si>
  <si>
    <t>ДО КСПК г.Иркутска</t>
  </si>
  <si>
    <t>МБОУ г. Иркутска СОШ № 20</t>
  </si>
  <si>
    <t>муниципальное бюджетное общеобразовательное учреждение города Иркутска средней общеобразовательной школы № 20</t>
  </si>
  <si>
    <t>25701000001</t>
  </si>
  <si>
    <t>664009, Иркутская обл, Иркутск г, ДОРОЖНАЯ ул, 29А</t>
  </si>
  <si>
    <t>Бобенко Галина Михайловна</t>
  </si>
  <si>
    <t>+7 (3952) 27-12-61</t>
  </si>
  <si>
    <t>school-202007@yandex.ru</t>
  </si>
  <si>
    <t>Администрация города Иркутска</t>
  </si>
  <si>
    <t>3811056144</t>
  </si>
  <si>
    <t>городские поселения</t>
  </si>
  <si>
    <t>реорганизация путем слияния с МБОУ г. Иркутска СОШ № 23, постановление Администрации г. Иркутска от 16.08.2021г. №031-06-578/21; уведомление Межрайонной ИФНС России №17 по Иркутской области от 30.12.2021г. №632537221</t>
  </si>
  <si>
    <t>Постановление Администрации МО "Боханский район" от 31.08.2021 г. №694 " О ликвидации структурного подразделения Крюковской НШ"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</si>
</sst>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1" x14ac:knownFonts="1">
    <font>
      <sz val="12"/>
      <color theme="1"/>
      <name val="Times New Roman"/>
      <family val="2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theme="1"/>
      <name val="Tahoma"/>
      <family val="2"/>
      <charset val="204"/>
    </font>
    <font>
      <sz val="8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 style="hair">
        <color rgb="FF80808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top"/>
    </xf>
    <xf numFmtId="0" fontId="0" fillId="2" borderId="0" xfId="0" applyFill="1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0" fillId="0" borderId="12" xfId="0" applyFont="1" applyBorder="1" applyAlignment="1">
      <alignment vertical="top" wrapText="1"/>
    </xf>
    <xf numFmtId="164" fontId="10" fillId="0" borderId="13" xfId="0" applyNumberFormat="1" applyFont="1" applyBorder="1" applyAlignment="1">
      <alignment vertical="top" wrapText="1"/>
    </xf>
    <xf numFmtId="164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0" fillId="0" borderId="12" xfId="0" applyBorder="1" applyAlignment="1">
      <alignment wrapText="1"/>
    </xf>
    <xf numFmtId="164" fontId="0" fillId="0" borderId="13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8" fillId="3" borderId="1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0" fontId="0" fillId="0" borderId="14" xfId="0" applyBorder="1" applyAlignment="1">
      <alignment wrapText="1"/>
    </xf>
    <xf numFmtId="1" fontId="0" fillId="0" borderId="12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0" fontId="0" fillId="0" borderId="0" xfId="0" applyAlignment="1"/>
    <xf numFmtId="0" fontId="0" fillId="0" borderId="14" xfId="0" applyBorder="1" applyAlignment="1"/>
    <xf numFmtId="0" fontId="0" fillId="0" borderId="14" xfId="0" applyBorder="1" applyAlignment="1">
      <alignment horizontal="left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"/>
  <sheetViews>
    <sheetView view="pageBreakPreview" zoomScale="85" zoomScaleSheetLayoutView="85" workbookViewId="0">
      <selection activeCell="A19" sqref="A19"/>
    </sheetView>
  </sheetViews>
  <sheetFormatPr defaultRowHeight="15.75" x14ac:dyDescent="0.25"/>
  <cols>
    <col min="1" max="1" width="53.375" style="1" customWidth="1"/>
    <col min="5" max="5" width="16" customWidth="1"/>
    <col min="6" max="6" width="9" style="15"/>
    <col min="12" max="14" width="9" style="2"/>
    <col min="16" max="16" width="9" customWidth="1"/>
  </cols>
  <sheetData>
    <row r="1" spans="1:17" ht="15.75" customHeight="1" x14ac:dyDescent="0.25">
      <c r="A1" s="45" t="s">
        <v>38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7" ht="48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7" x14ac:dyDescent="0.25">
      <c r="A3" s="49" t="s">
        <v>0</v>
      </c>
      <c r="B3" s="50" t="s">
        <v>1</v>
      </c>
      <c r="C3" s="51"/>
      <c r="D3" s="51"/>
      <c r="E3" s="52"/>
      <c r="F3" s="50" t="s">
        <v>2</v>
      </c>
      <c r="G3" s="51"/>
      <c r="H3" s="52"/>
      <c r="I3" s="47" t="s">
        <v>3</v>
      </c>
      <c r="J3" s="47"/>
      <c r="K3" s="47"/>
      <c r="L3" s="48" t="s">
        <v>4</v>
      </c>
      <c r="M3" s="48"/>
      <c r="N3" s="48"/>
      <c r="O3" s="53" t="s">
        <v>5</v>
      </c>
      <c r="P3" s="54"/>
      <c r="Q3" s="54"/>
    </row>
    <row r="4" spans="1:17" ht="53.25" customHeight="1" x14ac:dyDescent="0.25">
      <c r="A4" s="49"/>
      <c r="B4" s="11" t="s">
        <v>6</v>
      </c>
      <c r="C4" s="11" t="s">
        <v>7</v>
      </c>
      <c r="D4" s="11" t="s">
        <v>8</v>
      </c>
      <c r="E4" s="12" t="s">
        <v>201</v>
      </c>
      <c r="F4" s="14" t="s">
        <v>6</v>
      </c>
      <c r="G4" s="11" t="s">
        <v>7</v>
      </c>
      <c r="H4" s="11" t="s">
        <v>8</v>
      </c>
      <c r="I4" s="11" t="s">
        <v>6</v>
      </c>
      <c r="J4" s="11" t="s">
        <v>7</v>
      </c>
      <c r="K4" s="11" t="s">
        <v>8</v>
      </c>
      <c r="L4" s="11" t="s">
        <v>6</v>
      </c>
      <c r="M4" s="11" t="s">
        <v>7</v>
      </c>
      <c r="N4" s="11" t="s">
        <v>8</v>
      </c>
      <c r="O4" s="11" t="s">
        <v>6</v>
      </c>
      <c r="P4" s="11" t="s">
        <v>7</v>
      </c>
      <c r="Q4" s="11" t="s">
        <v>8</v>
      </c>
    </row>
    <row r="5" spans="1:17" ht="31.5" x14ac:dyDescent="0.25">
      <c r="A5" s="3" t="s">
        <v>10</v>
      </c>
      <c r="B5" s="5">
        <f>C5+D5</f>
        <v>46</v>
      </c>
      <c r="C5" s="5">
        <f>G5</f>
        <v>8</v>
      </c>
      <c r="D5" s="5">
        <f>H5+14</f>
        <v>38</v>
      </c>
      <c r="E5" s="5">
        <v>2</v>
      </c>
      <c r="F5" s="14">
        <f>I5+L5+O5</f>
        <v>32</v>
      </c>
      <c r="G5" s="5">
        <f>J5+M5+P5</f>
        <v>8</v>
      </c>
      <c r="H5" s="5">
        <f>K5+N5+Q5</f>
        <v>24</v>
      </c>
      <c r="I5" s="17">
        <v>32</v>
      </c>
      <c r="J5" s="5">
        <v>8</v>
      </c>
      <c r="K5" s="5">
        <v>24</v>
      </c>
      <c r="L5" s="5"/>
      <c r="M5" s="5"/>
      <c r="N5" s="5"/>
      <c r="O5" s="5"/>
      <c r="P5" s="5"/>
      <c r="Q5" s="18"/>
    </row>
    <row r="6" spans="1:17" ht="31.5" x14ac:dyDescent="0.25">
      <c r="A6" s="3" t="s">
        <v>11</v>
      </c>
      <c r="B6" s="5">
        <f t="shared" ref="B6:B13" si="0">C6+D6</f>
        <v>151</v>
      </c>
      <c r="C6" s="5">
        <f t="shared" ref="C6:D18" si="1">G6</f>
        <v>7</v>
      </c>
      <c r="D6" s="5">
        <f>H6+122</f>
        <v>144</v>
      </c>
      <c r="E6" s="5">
        <v>28</v>
      </c>
      <c r="F6" s="14">
        <f t="shared" ref="F6:F11" si="2">I6+L6+O6</f>
        <v>29</v>
      </c>
      <c r="G6" s="5">
        <f t="shared" ref="G6:G9" si="3">J6+M6+P6</f>
        <v>7</v>
      </c>
      <c r="H6" s="5">
        <f>K6+N6+Q6</f>
        <v>22</v>
      </c>
      <c r="I6" s="17">
        <v>28</v>
      </c>
      <c r="J6" s="5">
        <v>6</v>
      </c>
      <c r="K6" s="5">
        <v>22</v>
      </c>
      <c r="L6" s="5"/>
      <c r="M6" s="5"/>
      <c r="N6" s="5"/>
      <c r="O6" s="5">
        <v>1</v>
      </c>
      <c r="P6" s="5">
        <v>1</v>
      </c>
      <c r="Q6" s="18"/>
    </row>
    <row r="7" spans="1:17" ht="31.5" x14ac:dyDescent="0.25">
      <c r="A7" s="3" t="s">
        <v>12</v>
      </c>
      <c r="B7" s="5">
        <f t="shared" si="0"/>
        <v>112</v>
      </c>
      <c r="C7" s="5">
        <f t="shared" si="1"/>
        <v>20</v>
      </c>
      <c r="D7" s="5">
        <f t="shared" si="1"/>
        <v>92</v>
      </c>
      <c r="E7" s="5"/>
      <c r="F7" s="14">
        <f t="shared" si="2"/>
        <v>112</v>
      </c>
      <c r="G7" s="5">
        <f t="shared" si="3"/>
        <v>20</v>
      </c>
      <c r="H7" s="5">
        <f t="shared" ref="H7" si="4">K7+N7+Q7</f>
        <v>92</v>
      </c>
      <c r="I7" s="17">
        <v>109</v>
      </c>
      <c r="J7" s="5">
        <v>17</v>
      </c>
      <c r="K7" s="5">
        <v>92</v>
      </c>
      <c r="L7" s="5">
        <v>2</v>
      </c>
      <c r="M7" s="5">
        <v>2</v>
      </c>
      <c r="N7" s="5"/>
      <c r="O7" s="5">
        <v>1</v>
      </c>
      <c r="P7" s="5">
        <v>1</v>
      </c>
      <c r="Q7" s="18"/>
    </row>
    <row r="8" spans="1:17" ht="31.5" x14ac:dyDescent="0.25">
      <c r="A8" s="3" t="s">
        <v>13</v>
      </c>
      <c r="B8" s="5">
        <f>C8+D8</f>
        <v>663</v>
      </c>
      <c r="C8" s="5">
        <f>C9+C10+C11+C12+C13</f>
        <v>337</v>
      </c>
      <c r="D8" s="5">
        <f>D9+D10+D11+D12+D13</f>
        <v>326</v>
      </c>
      <c r="E8" s="5">
        <v>0</v>
      </c>
      <c r="F8" s="14">
        <f t="shared" si="2"/>
        <v>659</v>
      </c>
      <c r="G8" s="5">
        <f>G9+G10+G11+G12+G13</f>
        <v>333</v>
      </c>
      <c r="H8" s="5">
        <f>H9+H10+H11+H12+H13</f>
        <v>326</v>
      </c>
      <c r="I8" s="17">
        <f>I9+I10+I11+I12</f>
        <v>644</v>
      </c>
      <c r="J8" s="5">
        <f t="shared" ref="J8:K8" si="5">J9+J10+J11+J12</f>
        <v>320</v>
      </c>
      <c r="K8" s="5">
        <f t="shared" si="5"/>
        <v>324</v>
      </c>
      <c r="L8" s="5">
        <v>3</v>
      </c>
      <c r="M8" s="5">
        <v>2</v>
      </c>
      <c r="N8" s="5">
        <v>1</v>
      </c>
      <c r="O8" s="5">
        <v>12</v>
      </c>
      <c r="P8" s="5">
        <v>11</v>
      </c>
      <c r="Q8" s="5">
        <v>1</v>
      </c>
    </row>
    <row r="9" spans="1:17" x14ac:dyDescent="0.25">
      <c r="A9" s="4" t="s">
        <v>14</v>
      </c>
      <c r="B9" s="5">
        <f>C9+D9</f>
        <v>615</v>
      </c>
      <c r="C9" s="5">
        <f t="shared" si="1"/>
        <v>291</v>
      </c>
      <c r="D9" s="5">
        <f t="shared" si="1"/>
        <v>324</v>
      </c>
      <c r="E9" s="5"/>
      <c r="F9" s="14">
        <f t="shared" si="2"/>
        <v>615</v>
      </c>
      <c r="G9" s="5">
        <f t="shared" si="3"/>
        <v>291</v>
      </c>
      <c r="H9" s="5">
        <f>K9+N9+Q9</f>
        <v>324</v>
      </c>
      <c r="I9" s="17">
        <v>606</v>
      </c>
      <c r="J9" s="5">
        <v>282</v>
      </c>
      <c r="K9" s="5">
        <v>324</v>
      </c>
      <c r="L9" s="5">
        <v>2</v>
      </c>
      <c r="M9" s="5">
        <v>2</v>
      </c>
      <c r="N9" s="5"/>
      <c r="O9" s="5">
        <v>7</v>
      </c>
      <c r="P9" s="5">
        <v>7</v>
      </c>
      <c r="Q9" s="5"/>
    </row>
    <row r="10" spans="1:17" ht="31.5" x14ac:dyDescent="0.25">
      <c r="A10" s="4" t="s">
        <v>15</v>
      </c>
      <c r="B10" s="5">
        <f t="shared" si="0"/>
        <v>9</v>
      </c>
      <c r="C10" s="5">
        <f t="shared" si="1"/>
        <v>9</v>
      </c>
      <c r="D10" s="5">
        <f t="shared" si="1"/>
        <v>0</v>
      </c>
      <c r="E10" s="7"/>
      <c r="F10" s="14">
        <f t="shared" si="2"/>
        <v>9</v>
      </c>
      <c r="G10" s="5">
        <f t="shared" ref="G10:G12" si="6">J10+M10+P10</f>
        <v>9</v>
      </c>
      <c r="H10" s="5"/>
      <c r="I10" s="17">
        <v>8</v>
      </c>
      <c r="J10" s="5">
        <v>8</v>
      </c>
      <c r="K10" s="5"/>
      <c r="L10" s="5"/>
      <c r="M10" s="19"/>
      <c r="N10" s="5"/>
      <c r="O10" s="5">
        <v>1</v>
      </c>
      <c r="P10" s="5">
        <v>1</v>
      </c>
      <c r="Q10" s="18"/>
    </row>
    <row r="11" spans="1:17" x14ac:dyDescent="0.25">
      <c r="A11" s="4" t="s">
        <v>16</v>
      </c>
      <c r="B11" s="5">
        <f t="shared" si="0"/>
        <v>17</v>
      </c>
      <c r="C11" s="5">
        <f t="shared" si="1"/>
        <v>16</v>
      </c>
      <c r="D11" s="5">
        <f t="shared" si="1"/>
        <v>1</v>
      </c>
      <c r="E11" s="7"/>
      <c r="F11" s="14">
        <f t="shared" si="2"/>
        <v>17</v>
      </c>
      <c r="G11" s="5">
        <f t="shared" si="6"/>
        <v>16</v>
      </c>
      <c r="H11" s="5">
        <f>K11+N11+Q11</f>
        <v>1</v>
      </c>
      <c r="I11" s="17">
        <v>14</v>
      </c>
      <c r="J11" s="5">
        <v>14</v>
      </c>
      <c r="K11" s="5"/>
      <c r="L11" s="5">
        <v>1</v>
      </c>
      <c r="M11" s="5"/>
      <c r="N11" s="5">
        <v>1</v>
      </c>
      <c r="O11" s="5">
        <v>2</v>
      </c>
      <c r="P11" s="5">
        <v>2</v>
      </c>
      <c r="Q11" s="18"/>
    </row>
    <row r="12" spans="1:17" x14ac:dyDescent="0.25">
      <c r="A12" s="4" t="s">
        <v>17</v>
      </c>
      <c r="B12" s="5">
        <f t="shared" si="0"/>
        <v>18</v>
      </c>
      <c r="C12" s="5">
        <f t="shared" si="1"/>
        <v>17</v>
      </c>
      <c r="D12" s="5">
        <f t="shared" si="1"/>
        <v>1</v>
      </c>
      <c r="E12" s="7"/>
      <c r="F12" s="14">
        <f t="shared" ref="F12" si="7">I12+L12+O12</f>
        <v>18</v>
      </c>
      <c r="G12" s="5">
        <f t="shared" si="6"/>
        <v>17</v>
      </c>
      <c r="H12" s="5">
        <f>K12+N12+Q12</f>
        <v>1</v>
      </c>
      <c r="I12" s="17">
        <v>16</v>
      </c>
      <c r="J12" s="5">
        <v>16</v>
      </c>
      <c r="K12" s="5"/>
      <c r="L12" s="5"/>
      <c r="M12" s="5"/>
      <c r="N12" s="5"/>
      <c r="O12" s="5">
        <v>2</v>
      </c>
      <c r="P12" s="5">
        <v>1</v>
      </c>
      <c r="Q12" s="18">
        <v>1</v>
      </c>
    </row>
    <row r="13" spans="1:17" x14ac:dyDescent="0.25">
      <c r="A13" s="4" t="s">
        <v>18</v>
      </c>
      <c r="B13" s="5">
        <f t="shared" si="0"/>
        <v>4</v>
      </c>
      <c r="C13" s="5">
        <v>4</v>
      </c>
      <c r="D13" s="5">
        <v>0</v>
      </c>
      <c r="E13" s="13"/>
      <c r="F13" s="14"/>
      <c r="G13" s="5"/>
      <c r="H13" s="5"/>
      <c r="I13" s="6"/>
      <c r="J13" s="6"/>
      <c r="K13" s="6"/>
      <c r="L13" s="5"/>
      <c r="M13" s="6"/>
      <c r="N13" s="6"/>
      <c r="O13" s="6"/>
      <c r="P13" s="6"/>
      <c r="Q13" s="18"/>
    </row>
    <row r="14" spans="1:17" s="15" customFormat="1" x14ac:dyDescent="0.25">
      <c r="A14" s="16" t="s">
        <v>19</v>
      </c>
      <c r="B14" s="14">
        <f>B8+B7+B6+B5</f>
        <v>972</v>
      </c>
      <c r="C14" s="14">
        <f t="shared" ref="C14:E14" si="8">C8+C7+C6+C5</f>
        <v>372</v>
      </c>
      <c r="D14" s="14">
        <f t="shared" si="8"/>
        <v>600</v>
      </c>
      <c r="E14" s="32">
        <f t="shared" si="8"/>
        <v>30</v>
      </c>
      <c r="F14" s="14">
        <f>I14+L14+O14</f>
        <v>832</v>
      </c>
      <c r="G14" s="14">
        <f>G8+G7+G6+G5</f>
        <v>368</v>
      </c>
      <c r="H14" s="14">
        <f>H8+H7+H6+H5</f>
        <v>464</v>
      </c>
      <c r="I14" s="14">
        <f>I8+I7+I6+I5</f>
        <v>813</v>
      </c>
      <c r="J14" s="14">
        <f>J8+J7+J6+J5</f>
        <v>351</v>
      </c>
      <c r="K14" s="14">
        <f t="shared" ref="K14:Q14" si="9">K8+K7+K6+K5</f>
        <v>462</v>
      </c>
      <c r="L14" s="14">
        <f t="shared" si="9"/>
        <v>5</v>
      </c>
      <c r="M14" s="14">
        <f t="shared" si="9"/>
        <v>4</v>
      </c>
      <c r="N14" s="14">
        <f t="shared" si="9"/>
        <v>1</v>
      </c>
      <c r="O14" s="14">
        <f t="shared" si="9"/>
        <v>14</v>
      </c>
      <c r="P14" s="14">
        <f t="shared" si="9"/>
        <v>13</v>
      </c>
      <c r="Q14" s="14">
        <f t="shared" si="9"/>
        <v>1</v>
      </c>
    </row>
    <row r="15" spans="1:17" ht="31.5" x14ac:dyDescent="0.25">
      <c r="A15" s="3" t="s">
        <v>20</v>
      </c>
      <c r="B15" s="5">
        <f>C15+D15</f>
        <v>36</v>
      </c>
      <c r="C15" s="5">
        <f t="shared" si="1"/>
        <v>33</v>
      </c>
      <c r="D15" s="5">
        <f t="shared" si="1"/>
        <v>3</v>
      </c>
      <c r="E15" s="5"/>
      <c r="F15" s="14">
        <f t="shared" ref="F15:G18" si="10">I15+L15+O15</f>
        <v>36</v>
      </c>
      <c r="G15" s="5">
        <f t="shared" si="10"/>
        <v>33</v>
      </c>
      <c r="H15" s="5">
        <v>3</v>
      </c>
      <c r="I15" s="17"/>
      <c r="J15" s="6"/>
      <c r="K15" s="6"/>
      <c r="L15" s="5">
        <v>36</v>
      </c>
      <c r="M15" s="5">
        <v>33</v>
      </c>
      <c r="N15" s="5">
        <v>3</v>
      </c>
      <c r="O15" s="5"/>
      <c r="P15" s="5"/>
      <c r="Q15" s="18"/>
    </row>
    <row r="16" spans="1:17" ht="31.5" x14ac:dyDescent="0.25">
      <c r="A16" s="3" t="s">
        <v>21</v>
      </c>
      <c r="B16" s="5">
        <f>C16+D16</f>
        <v>1</v>
      </c>
      <c r="C16" s="5">
        <f t="shared" si="1"/>
        <v>1</v>
      </c>
      <c r="D16" s="5"/>
      <c r="E16" s="5"/>
      <c r="F16" s="14">
        <f t="shared" si="10"/>
        <v>1</v>
      </c>
      <c r="G16" s="5">
        <f t="shared" si="10"/>
        <v>1</v>
      </c>
      <c r="H16" s="5"/>
      <c r="I16" s="17"/>
      <c r="J16" s="6"/>
      <c r="K16" s="5"/>
      <c r="L16" s="5">
        <v>1</v>
      </c>
      <c r="M16" s="5">
        <v>1</v>
      </c>
      <c r="N16" s="5"/>
      <c r="O16" s="5"/>
      <c r="P16" s="5"/>
      <c r="Q16" s="18"/>
    </row>
    <row r="17" spans="1:17" s="15" customFormat="1" x14ac:dyDescent="0.25">
      <c r="A17" s="16" t="s">
        <v>22</v>
      </c>
      <c r="B17" s="14">
        <f>B14+B15+B16</f>
        <v>1009</v>
      </c>
      <c r="C17" s="14">
        <f t="shared" ref="C17:E17" si="11">C14+C15+C16</f>
        <v>406</v>
      </c>
      <c r="D17" s="14">
        <f t="shared" si="11"/>
        <v>603</v>
      </c>
      <c r="E17" s="32">
        <f t="shared" si="11"/>
        <v>30</v>
      </c>
      <c r="F17" s="14">
        <f>F14+F15+F16</f>
        <v>869</v>
      </c>
      <c r="G17" s="14">
        <f t="shared" ref="G17:Q17" si="12">G14+G15+G16</f>
        <v>402</v>
      </c>
      <c r="H17" s="14">
        <f t="shared" si="12"/>
        <v>467</v>
      </c>
      <c r="I17" s="14">
        <f t="shared" si="12"/>
        <v>813</v>
      </c>
      <c r="J17" s="14">
        <f t="shared" si="12"/>
        <v>351</v>
      </c>
      <c r="K17" s="14">
        <f t="shared" si="12"/>
        <v>462</v>
      </c>
      <c r="L17" s="14">
        <f>L14+L15+L16</f>
        <v>42</v>
      </c>
      <c r="M17" s="14">
        <f t="shared" ref="M17:N17" si="13">M14+M15+M16</f>
        <v>38</v>
      </c>
      <c r="N17" s="14">
        <f t="shared" si="13"/>
        <v>4</v>
      </c>
      <c r="O17" s="14">
        <f t="shared" si="12"/>
        <v>14</v>
      </c>
      <c r="P17" s="14">
        <f t="shared" si="12"/>
        <v>13</v>
      </c>
      <c r="Q17" s="14">
        <f t="shared" si="12"/>
        <v>1</v>
      </c>
    </row>
    <row r="18" spans="1:17" x14ac:dyDescent="0.25">
      <c r="A18" s="3" t="s">
        <v>23</v>
      </c>
      <c r="B18" s="5">
        <f>C18+D18</f>
        <v>12</v>
      </c>
      <c r="C18" s="5">
        <f t="shared" si="1"/>
        <v>9</v>
      </c>
      <c r="D18" s="5">
        <f t="shared" si="1"/>
        <v>3</v>
      </c>
      <c r="E18" s="5"/>
      <c r="F18" s="14">
        <f t="shared" si="10"/>
        <v>12</v>
      </c>
      <c r="G18" s="5">
        <v>9</v>
      </c>
      <c r="H18" s="5">
        <v>3</v>
      </c>
      <c r="I18" s="17">
        <v>12</v>
      </c>
      <c r="J18" s="5">
        <v>9</v>
      </c>
      <c r="K18" s="5">
        <v>3</v>
      </c>
      <c r="L18" s="5"/>
      <c r="M18" s="5"/>
      <c r="N18" s="5"/>
      <c r="O18" s="5"/>
      <c r="P18" s="5"/>
      <c r="Q18" s="18"/>
    </row>
    <row r="19" spans="1:17" s="15" customFormat="1" x14ac:dyDescent="0.25">
      <c r="A19" s="16" t="s">
        <v>24</v>
      </c>
      <c r="B19" s="14">
        <f>B17+B18</f>
        <v>1021</v>
      </c>
      <c r="C19" s="14">
        <f t="shared" ref="C19:E19" si="14">C17+C18</f>
        <v>415</v>
      </c>
      <c r="D19" s="14">
        <f t="shared" si="14"/>
        <v>606</v>
      </c>
      <c r="E19" s="32">
        <f t="shared" si="14"/>
        <v>30</v>
      </c>
      <c r="F19" s="14">
        <f>F17+F18</f>
        <v>881</v>
      </c>
      <c r="G19" s="14">
        <f t="shared" ref="G19:Q19" si="15">G17+G18</f>
        <v>411</v>
      </c>
      <c r="H19" s="14">
        <f t="shared" si="15"/>
        <v>470</v>
      </c>
      <c r="I19" s="14">
        <f t="shared" si="15"/>
        <v>825</v>
      </c>
      <c r="J19" s="14">
        <f t="shared" si="15"/>
        <v>360</v>
      </c>
      <c r="K19" s="14">
        <f t="shared" si="15"/>
        <v>465</v>
      </c>
      <c r="L19" s="14">
        <f t="shared" si="15"/>
        <v>42</v>
      </c>
      <c r="M19" s="14">
        <f t="shared" si="15"/>
        <v>38</v>
      </c>
      <c r="N19" s="14">
        <f t="shared" si="15"/>
        <v>4</v>
      </c>
      <c r="O19" s="14">
        <f t="shared" si="15"/>
        <v>14</v>
      </c>
      <c r="P19" s="14">
        <f t="shared" si="15"/>
        <v>13</v>
      </c>
      <c r="Q19" s="14">
        <f t="shared" si="15"/>
        <v>1</v>
      </c>
    </row>
  </sheetData>
  <mergeCells count="7">
    <mergeCell ref="A1:P2"/>
    <mergeCell ref="I3:K3"/>
    <mergeCell ref="L3:N3"/>
    <mergeCell ref="A3:A4"/>
    <mergeCell ref="F3:H3"/>
    <mergeCell ref="B3:E3"/>
    <mergeCell ref="O3:Q3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82"/>
  <sheetViews>
    <sheetView tabSelected="1" zoomScale="80" zoomScaleNormal="80" workbookViewId="0">
      <pane xSplit="1" ySplit="3" topLeftCell="Z4" activePane="bottomRight" state="frozen"/>
      <selection pane="topRight" activeCell="B1" sqref="B1"/>
      <selection pane="bottomLeft" activeCell="A4" sqref="A4"/>
      <selection pane="bottomRight" activeCell="AG19" sqref="AG19"/>
    </sheetView>
  </sheetViews>
  <sheetFormatPr defaultRowHeight="15.75" x14ac:dyDescent="0.25"/>
  <cols>
    <col min="1" max="1" width="24.75" style="8" customWidth="1"/>
    <col min="2" max="49" width="7.625" style="21" customWidth="1"/>
    <col min="50" max="52" width="9" style="8" customWidth="1"/>
    <col min="53" max="16384" width="9" style="8"/>
  </cols>
  <sheetData>
    <row r="1" spans="1:58" ht="15.75" customHeight="1" x14ac:dyDescent="0.25">
      <c r="A1" s="64"/>
      <c r="B1" s="61" t="s">
        <v>10</v>
      </c>
      <c r="C1" s="61"/>
      <c r="D1" s="61"/>
      <c r="E1" s="61" t="s">
        <v>11</v>
      </c>
      <c r="F1" s="61"/>
      <c r="G1" s="61"/>
      <c r="H1" s="61" t="s">
        <v>12</v>
      </c>
      <c r="I1" s="61"/>
      <c r="J1" s="61"/>
      <c r="K1" s="61" t="s">
        <v>25</v>
      </c>
      <c r="L1" s="61"/>
      <c r="M1" s="61"/>
      <c r="N1" s="62" t="s">
        <v>26</v>
      </c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55" t="s">
        <v>27</v>
      </c>
      <c r="AA1" s="56"/>
      <c r="AB1" s="57"/>
      <c r="AC1" s="55" t="s">
        <v>28</v>
      </c>
      <c r="AD1" s="56"/>
      <c r="AE1" s="57"/>
      <c r="AF1" s="55" t="s">
        <v>29</v>
      </c>
      <c r="AG1" s="56"/>
      <c r="AH1" s="57"/>
      <c r="AI1" s="61" t="s">
        <v>30</v>
      </c>
      <c r="AJ1" s="61"/>
      <c r="AK1" s="61"/>
      <c r="AL1" s="55" t="s">
        <v>31</v>
      </c>
      <c r="AM1" s="56"/>
      <c r="AN1" s="57"/>
      <c r="AO1" s="61" t="s">
        <v>20</v>
      </c>
      <c r="AP1" s="61"/>
      <c r="AQ1" s="61"/>
      <c r="AR1" s="61" t="s">
        <v>32</v>
      </c>
      <c r="AS1" s="61"/>
      <c r="AT1" s="61"/>
      <c r="AU1" s="61" t="s">
        <v>21</v>
      </c>
      <c r="AV1" s="61"/>
      <c r="AW1" s="61"/>
      <c r="AX1" s="55" t="s">
        <v>33</v>
      </c>
      <c r="AY1" s="56"/>
      <c r="AZ1" s="57"/>
      <c r="BA1" s="55" t="s">
        <v>39</v>
      </c>
      <c r="BB1" s="56"/>
      <c r="BC1" s="57"/>
      <c r="BD1" s="55" t="s">
        <v>40</v>
      </c>
      <c r="BE1" s="56"/>
      <c r="BF1" s="57"/>
    </row>
    <row r="2" spans="1:58" ht="48" customHeight="1" x14ac:dyDescent="0.25">
      <c r="A2" s="64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5" t="s">
        <v>34</v>
      </c>
      <c r="O2" s="65"/>
      <c r="P2" s="65"/>
      <c r="Q2" s="65" t="s">
        <v>35</v>
      </c>
      <c r="R2" s="65"/>
      <c r="S2" s="65"/>
      <c r="T2" s="65" t="s">
        <v>36</v>
      </c>
      <c r="U2" s="65"/>
      <c r="V2" s="65"/>
      <c r="W2" s="65" t="s">
        <v>37</v>
      </c>
      <c r="X2" s="65"/>
      <c r="Y2" s="65"/>
      <c r="Z2" s="58"/>
      <c r="AA2" s="59"/>
      <c r="AB2" s="60"/>
      <c r="AC2" s="58"/>
      <c r="AD2" s="59"/>
      <c r="AE2" s="60"/>
      <c r="AF2" s="58"/>
      <c r="AG2" s="59"/>
      <c r="AH2" s="60"/>
      <c r="AI2" s="61"/>
      <c r="AJ2" s="61"/>
      <c r="AK2" s="61"/>
      <c r="AL2" s="58"/>
      <c r="AM2" s="59"/>
      <c r="AN2" s="60"/>
      <c r="AO2" s="61"/>
      <c r="AP2" s="61"/>
      <c r="AQ2" s="61"/>
      <c r="AR2" s="61"/>
      <c r="AS2" s="61"/>
      <c r="AT2" s="61"/>
      <c r="AU2" s="61"/>
      <c r="AV2" s="61"/>
      <c r="AW2" s="61"/>
      <c r="AX2" s="58"/>
      <c r="AY2" s="59"/>
      <c r="AZ2" s="60"/>
      <c r="BA2" s="58"/>
      <c r="BB2" s="59"/>
      <c r="BC2" s="60"/>
      <c r="BD2" s="58"/>
      <c r="BE2" s="59"/>
      <c r="BF2" s="60"/>
    </row>
    <row r="3" spans="1:58" ht="19.5" customHeight="1" x14ac:dyDescent="0.25">
      <c r="A3" s="64"/>
      <c r="B3" s="20" t="s">
        <v>6</v>
      </c>
      <c r="C3" s="20" t="s">
        <v>7</v>
      </c>
      <c r="D3" s="20" t="s">
        <v>8</v>
      </c>
      <c r="E3" s="20" t="s">
        <v>6</v>
      </c>
      <c r="F3" s="20" t="s">
        <v>7</v>
      </c>
      <c r="G3" s="20" t="s">
        <v>8</v>
      </c>
      <c r="H3" s="20" t="s">
        <v>6</v>
      </c>
      <c r="I3" s="20" t="s">
        <v>7</v>
      </c>
      <c r="J3" s="20" t="s">
        <v>8</v>
      </c>
      <c r="K3" s="20" t="s">
        <v>6</v>
      </c>
      <c r="L3" s="20" t="s">
        <v>7</v>
      </c>
      <c r="M3" s="20" t="s">
        <v>8</v>
      </c>
      <c r="N3" s="20" t="s">
        <v>6</v>
      </c>
      <c r="O3" s="20" t="s">
        <v>7</v>
      </c>
      <c r="P3" s="20" t="s">
        <v>8</v>
      </c>
      <c r="Q3" s="20" t="s">
        <v>6</v>
      </c>
      <c r="R3" s="20" t="s">
        <v>7</v>
      </c>
      <c r="S3" s="20" t="s">
        <v>8</v>
      </c>
      <c r="T3" s="20" t="s">
        <v>6</v>
      </c>
      <c r="U3" s="20" t="s">
        <v>7</v>
      </c>
      <c r="V3" s="20" t="s">
        <v>8</v>
      </c>
      <c r="W3" s="20" t="s">
        <v>6</v>
      </c>
      <c r="X3" s="20" t="s">
        <v>7</v>
      </c>
      <c r="Y3" s="20" t="s">
        <v>8</v>
      </c>
      <c r="Z3" s="20" t="s">
        <v>6</v>
      </c>
      <c r="AA3" s="20" t="s">
        <v>7</v>
      </c>
      <c r="AB3" s="20" t="s">
        <v>8</v>
      </c>
      <c r="AC3" s="20" t="s">
        <v>6</v>
      </c>
      <c r="AD3" s="20" t="s">
        <v>7</v>
      </c>
      <c r="AE3" s="20" t="s">
        <v>8</v>
      </c>
      <c r="AF3" s="20" t="s">
        <v>6</v>
      </c>
      <c r="AG3" s="20" t="s">
        <v>7</v>
      </c>
      <c r="AH3" s="20" t="s">
        <v>8</v>
      </c>
      <c r="AI3" s="20" t="s">
        <v>6</v>
      </c>
      <c r="AJ3" s="20" t="s">
        <v>7</v>
      </c>
      <c r="AK3" s="20" t="s">
        <v>8</v>
      </c>
      <c r="AL3" s="20" t="s">
        <v>6</v>
      </c>
      <c r="AM3" s="20" t="s">
        <v>7</v>
      </c>
      <c r="AN3" s="20" t="s">
        <v>8</v>
      </c>
      <c r="AO3" s="20" t="s">
        <v>6</v>
      </c>
      <c r="AP3" s="20" t="s">
        <v>7</v>
      </c>
      <c r="AQ3" s="20" t="s">
        <v>8</v>
      </c>
      <c r="AR3" s="20" t="s">
        <v>6</v>
      </c>
      <c r="AS3" s="20" t="s">
        <v>7</v>
      </c>
      <c r="AT3" s="20" t="s">
        <v>8</v>
      </c>
      <c r="AU3" s="20" t="s">
        <v>6</v>
      </c>
      <c r="AV3" s="20" t="s">
        <v>7</v>
      </c>
      <c r="AW3" s="20" t="s">
        <v>8</v>
      </c>
      <c r="AX3" s="20" t="s">
        <v>6</v>
      </c>
      <c r="AY3" s="20" t="s">
        <v>7</v>
      </c>
      <c r="AZ3" s="20" t="s">
        <v>8</v>
      </c>
      <c r="BA3" s="20" t="s">
        <v>6</v>
      </c>
      <c r="BB3" s="20" t="s">
        <v>7</v>
      </c>
      <c r="BC3" s="20" t="s">
        <v>8</v>
      </c>
      <c r="BD3" s="20" t="s">
        <v>6</v>
      </c>
      <c r="BE3" s="20" t="s">
        <v>7</v>
      </c>
      <c r="BF3" s="20" t="s">
        <v>8</v>
      </c>
    </row>
    <row r="4" spans="1:58" x14ac:dyDescent="0.25">
      <c r="A4" s="6" t="s">
        <v>41</v>
      </c>
      <c r="B4" s="5">
        <v>0</v>
      </c>
      <c r="C4" s="5">
        <v>0</v>
      </c>
      <c r="D4" s="5">
        <v>0</v>
      </c>
      <c r="E4" s="5">
        <v>1</v>
      </c>
      <c r="F4" s="5">
        <v>1</v>
      </c>
      <c r="G4" s="5">
        <v>0</v>
      </c>
      <c r="H4" s="5">
        <v>4</v>
      </c>
      <c r="I4" s="5">
        <v>4</v>
      </c>
      <c r="J4" s="5">
        <v>0</v>
      </c>
      <c r="K4" s="5">
        <f>N4+Q4+T4+W4</f>
        <v>9</v>
      </c>
      <c r="L4" s="5">
        <f t="shared" ref="L4:M4" si="0">O4+R4+U4+X4</f>
        <v>9</v>
      </c>
      <c r="M4" s="5">
        <f t="shared" si="0"/>
        <v>0</v>
      </c>
      <c r="N4" s="5">
        <v>8</v>
      </c>
      <c r="O4" s="5">
        <v>8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1</v>
      </c>
      <c r="X4" s="5">
        <v>1</v>
      </c>
      <c r="Y4" s="5">
        <v>0</v>
      </c>
      <c r="Z4" s="5">
        <f>K4+H4+E4+B4</f>
        <v>14</v>
      </c>
      <c r="AA4" s="5">
        <f t="shared" ref="AA4" si="1">L4+I4+F4+C4</f>
        <v>14</v>
      </c>
      <c r="AB4" s="5">
        <f>M4+J4+G4+D4</f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1</v>
      </c>
      <c r="AJ4" s="5">
        <v>1</v>
      </c>
      <c r="AK4" s="5">
        <v>0</v>
      </c>
      <c r="AL4" s="5">
        <f>Z4+AI4</f>
        <v>15</v>
      </c>
      <c r="AM4" s="5">
        <f t="shared" ref="AM4:AN4" si="2">AA4+AJ4</f>
        <v>15</v>
      </c>
      <c r="AN4" s="5">
        <f t="shared" si="2"/>
        <v>0</v>
      </c>
      <c r="AO4" s="5">
        <v>3</v>
      </c>
      <c r="AP4" s="5">
        <v>3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f>AL4+AO4+AR4+AU4</f>
        <v>18</v>
      </c>
      <c r="AY4" s="5">
        <f t="shared" ref="AY4:AZ4" si="3">AM4+AP4+AS4+AV4</f>
        <v>18</v>
      </c>
      <c r="AZ4" s="5">
        <f t="shared" si="3"/>
        <v>0</v>
      </c>
      <c r="BA4" s="5"/>
      <c r="BB4" s="5"/>
      <c r="BC4" s="5"/>
      <c r="BD4" s="5">
        <f>AX4+BA4</f>
        <v>18</v>
      </c>
      <c r="BE4" s="5">
        <f t="shared" ref="BE4:BF4" si="4">AY4+BB4</f>
        <v>18</v>
      </c>
      <c r="BF4" s="5">
        <f t="shared" si="4"/>
        <v>0</v>
      </c>
    </row>
    <row r="5" spans="1:58" x14ac:dyDescent="0.25">
      <c r="A5" s="6" t="s">
        <v>42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1</v>
      </c>
      <c r="I5" s="5">
        <v>1</v>
      </c>
      <c r="J5" s="5">
        <v>0</v>
      </c>
      <c r="K5" s="5">
        <f t="shared" ref="K5:K45" si="5">N5+Q5+T5+W5</f>
        <v>36</v>
      </c>
      <c r="L5" s="5">
        <f t="shared" ref="L5:L45" si="6">O5+R5+U5+X5</f>
        <v>36</v>
      </c>
      <c r="M5" s="5">
        <f t="shared" ref="M5:M45" si="7">P5+S5+V5+Y5</f>
        <v>0</v>
      </c>
      <c r="N5" s="5">
        <v>32</v>
      </c>
      <c r="O5" s="5">
        <v>32</v>
      </c>
      <c r="P5" s="5">
        <v>0</v>
      </c>
      <c r="Q5" s="5">
        <v>0</v>
      </c>
      <c r="R5" s="5">
        <v>0</v>
      </c>
      <c r="S5" s="5">
        <v>0</v>
      </c>
      <c r="T5" s="5">
        <v>1</v>
      </c>
      <c r="U5" s="5">
        <v>1</v>
      </c>
      <c r="V5" s="5">
        <v>0</v>
      </c>
      <c r="W5" s="5">
        <v>3</v>
      </c>
      <c r="X5" s="5">
        <v>3</v>
      </c>
      <c r="Y5" s="5">
        <v>0</v>
      </c>
      <c r="Z5" s="5">
        <f t="shared" ref="Z5:Z45" si="8">K5+H5+E5+B5</f>
        <v>37</v>
      </c>
      <c r="AA5" s="5">
        <f t="shared" ref="AA5:AA34" si="9">L5+I5+F5+C5</f>
        <v>37</v>
      </c>
      <c r="AB5" s="5">
        <f t="shared" ref="AB5:AB34" si="10">M5+J5+G5+D5</f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3</v>
      </c>
      <c r="AJ5" s="5">
        <v>3</v>
      </c>
      <c r="AK5" s="5">
        <v>0</v>
      </c>
      <c r="AL5" s="5">
        <f t="shared" ref="AL5:AL34" si="11">Z5+AI5</f>
        <v>40</v>
      </c>
      <c r="AM5" s="5">
        <f t="shared" ref="AM5:AM35" si="12">AA5+AJ5</f>
        <v>40</v>
      </c>
      <c r="AN5" s="5">
        <f t="shared" ref="AN5:AN35" si="13">AB5+AK5</f>
        <v>0</v>
      </c>
      <c r="AO5" s="5">
        <v>2</v>
      </c>
      <c r="AP5" s="5">
        <v>2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f t="shared" ref="AX5:AX34" si="14">AL5+AO5+AR5+AU5</f>
        <v>42</v>
      </c>
      <c r="AY5" s="5">
        <f t="shared" ref="AY5:AY35" si="15">AM5+AP5+AS5+AV5</f>
        <v>42</v>
      </c>
      <c r="AZ5" s="5">
        <f t="shared" ref="AZ5:AZ35" si="16">AN5+AQ5+AT5+AW5</f>
        <v>0</v>
      </c>
      <c r="BA5" s="5">
        <v>1</v>
      </c>
      <c r="BB5" s="5">
        <v>1</v>
      </c>
      <c r="BC5" s="5"/>
      <c r="BD5" s="5">
        <f t="shared" ref="BD5:BD45" si="17">AX5+BA5</f>
        <v>43</v>
      </c>
      <c r="BE5" s="5">
        <f t="shared" ref="BE5:BE45" si="18">AY5+BB5</f>
        <v>43</v>
      </c>
      <c r="BF5" s="5">
        <f t="shared" ref="BF5:BF45" si="19">AZ5+BC5</f>
        <v>0</v>
      </c>
    </row>
    <row r="6" spans="1:58" x14ac:dyDescent="0.25">
      <c r="A6" s="6" t="s">
        <v>43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3</v>
      </c>
      <c r="I6" s="5">
        <v>3</v>
      </c>
      <c r="J6" s="5">
        <v>0</v>
      </c>
      <c r="K6" s="5">
        <f t="shared" si="5"/>
        <v>68</v>
      </c>
      <c r="L6" s="5">
        <f t="shared" si="6"/>
        <v>68</v>
      </c>
      <c r="M6" s="5">
        <f t="shared" si="7"/>
        <v>0</v>
      </c>
      <c r="N6" s="5">
        <v>55</v>
      </c>
      <c r="O6" s="5">
        <v>55</v>
      </c>
      <c r="P6" s="5">
        <v>0</v>
      </c>
      <c r="Q6" s="5">
        <v>4</v>
      </c>
      <c r="R6" s="5">
        <v>4</v>
      </c>
      <c r="S6" s="5">
        <v>0</v>
      </c>
      <c r="T6" s="5">
        <v>5</v>
      </c>
      <c r="U6" s="5">
        <v>5</v>
      </c>
      <c r="V6" s="5">
        <v>0</v>
      </c>
      <c r="W6" s="5">
        <v>4</v>
      </c>
      <c r="X6" s="5">
        <v>4</v>
      </c>
      <c r="Y6" s="5">
        <v>0</v>
      </c>
      <c r="Z6" s="5">
        <f t="shared" si="8"/>
        <v>71</v>
      </c>
      <c r="AA6" s="5">
        <f t="shared" si="9"/>
        <v>71</v>
      </c>
      <c r="AB6" s="5">
        <f t="shared" si="10"/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2</v>
      </c>
      <c r="AJ6" s="5">
        <v>2</v>
      </c>
      <c r="AK6" s="5">
        <v>0</v>
      </c>
      <c r="AL6" s="5">
        <f t="shared" si="11"/>
        <v>73</v>
      </c>
      <c r="AM6" s="5">
        <f t="shared" si="12"/>
        <v>73</v>
      </c>
      <c r="AN6" s="5">
        <f t="shared" si="13"/>
        <v>0</v>
      </c>
      <c r="AO6" s="5">
        <v>13</v>
      </c>
      <c r="AP6" s="5">
        <v>13</v>
      </c>
      <c r="AQ6" s="5">
        <v>0</v>
      </c>
      <c r="AR6" s="5">
        <v>2</v>
      </c>
      <c r="AS6" s="5">
        <v>2</v>
      </c>
      <c r="AT6" s="5">
        <v>0</v>
      </c>
      <c r="AU6" s="5">
        <v>0</v>
      </c>
      <c r="AV6" s="5">
        <v>0</v>
      </c>
      <c r="AW6" s="5">
        <v>0</v>
      </c>
      <c r="AX6" s="5">
        <f t="shared" si="14"/>
        <v>88</v>
      </c>
      <c r="AY6" s="5">
        <f t="shared" si="15"/>
        <v>88</v>
      </c>
      <c r="AZ6" s="5">
        <f t="shared" si="16"/>
        <v>0</v>
      </c>
      <c r="BA6" s="5">
        <v>7</v>
      </c>
      <c r="BB6" s="5">
        <v>7</v>
      </c>
      <c r="BC6" s="5"/>
      <c r="BD6" s="5">
        <f t="shared" si="17"/>
        <v>95</v>
      </c>
      <c r="BE6" s="5">
        <f t="shared" si="18"/>
        <v>95</v>
      </c>
      <c r="BF6" s="5">
        <f t="shared" si="19"/>
        <v>0</v>
      </c>
    </row>
    <row r="7" spans="1:58" x14ac:dyDescent="0.25">
      <c r="A7" s="6" t="s">
        <v>44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5</v>
      </c>
      <c r="I7" s="5">
        <v>0</v>
      </c>
      <c r="J7" s="5">
        <v>5</v>
      </c>
      <c r="K7" s="5">
        <f t="shared" si="5"/>
        <v>8</v>
      </c>
      <c r="L7" s="5">
        <f t="shared" si="6"/>
        <v>2</v>
      </c>
      <c r="M7" s="5">
        <f t="shared" si="7"/>
        <v>6</v>
      </c>
      <c r="N7" s="5">
        <v>8</v>
      </c>
      <c r="O7" s="5">
        <v>2</v>
      </c>
      <c r="P7" s="5">
        <v>6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f t="shared" si="8"/>
        <v>13</v>
      </c>
      <c r="AA7" s="5">
        <f t="shared" si="9"/>
        <v>2</v>
      </c>
      <c r="AB7" s="5">
        <f t="shared" si="10"/>
        <v>11</v>
      </c>
      <c r="AC7" s="5">
        <v>11</v>
      </c>
      <c r="AD7" s="5">
        <v>0</v>
      </c>
      <c r="AE7" s="5">
        <v>11</v>
      </c>
      <c r="AF7" s="5">
        <v>3</v>
      </c>
      <c r="AG7" s="5">
        <v>0</v>
      </c>
      <c r="AH7" s="5">
        <v>3</v>
      </c>
      <c r="AI7" s="5">
        <v>1</v>
      </c>
      <c r="AJ7" s="5">
        <v>1</v>
      </c>
      <c r="AK7" s="5">
        <v>0</v>
      </c>
      <c r="AL7" s="5">
        <f t="shared" si="11"/>
        <v>14</v>
      </c>
      <c r="AM7" s="5">
        <f t="shared" si="12"/>
        <v>3</v>
      </c>
      <c r="AN7" s="5">
        <f t="shared" si="13"/>
        <v>11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f t="shared" si="14"/>
        <v>14</v>
      </c>
      <c r="AY7" s="5">
        <f t="shared" si="15"/>
        <v>3</v>
      </c>
      <c r="AZ7" s="5">
        <f t="shared" si="16"/>
        <v>11</v>
      </c>
      <c r="BA7" s="5"/>
      <c r="BB7" s="5"/>
      <c r="BC7" s="5"/>
      <c r="BD7" s="5">
        <f t="shared" si="17"/>
        <v>14</v>
      </c>
      <c r="BE7" s="5">
        <f t="shared" si="18"/>
        <v>3</v>
      </c>
      <c r="BF7" s="5">
        <f t="shared" si="19"/>
        <v>11</v>
      </c>
    </row>
    <row r="8" spans="1:58" x14ac:dyDescent="0.25">
      <c r="A8" s="6" t="s">
        <v>45</v>
      </c>
      <c r="B8" s="5">
        <v>1</v>
      </c>
      <c r="C8" s="5">
        <v>1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f t="shared" si="5"/>
        <v>8</v>
      </c>
      <c r="L8" s="5">
        <f t="shared" si="6"/>
        <v>8</v>
      </c>
      <c r="M8" s="5">
        <f t="shared" si="7"/>
        <v>0</v>
      </c>
      <c r="N8" s="5">
        <v>7</v>
      </c>
      <c r="O8" s="5">
        <v>7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1</v>
      </c>
      <c r="X8" s="5">
        <v>1</v>
      </c>
      <c r="Y8" s="5">
        <v>0</v>
      </c>
      <c r="Z8" s="5">
        <f t="shared" si="8"/>
        <v>9</v>
      </c>
      <c r="AA8" s="5">
        <f t="shared" si="9"/>
        <v>9</v>
      </c>
      <c r="AB8" s="5">
        <f t="shared" si="10"/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f t="shared" si="11"/>
        <v>9</v>
      </c>
      <c r="AM8" s="5">
        <f t="shared" si="12"/>
        <v>9</v>
      </c>
      <c r="AN8" s="5">
        <f t="shared" si="13"/>
        <v>0</v>
      </c>
      <c r="AO8" s="5">
        <v>1</v>
      </c>
      <c r="AP8" s="5">
        <v>1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f t="shared" si="14"/>
        <v>10</v>
      </c>
      <c r="AY8" s="5">
        <f t="shared" si="15"/>
        <v>10</v>
      </c>
      <c r="AZ8" s="5">
        <f t="shared" si="16"/>
        <v>0</v>
      </c>
      <c r="BA8" s="5"/>
      <c r="BB8" s="5"/>
      <c r="BC8" s="5"/>
      <c r="BD8" s="5">
        <f t="shared" si="17"/>
        <v>10</v>
      </c>
      <c r="BE8" s="5">
        <f t="shared" si="18"/>
        <v>10</v>
      </c>
      <c r="BF8" s="5">
        <f t="shared" si="19"/>
        <v>0</v>
      </c>
    </row>
    <row r="9" spans="1:58" x14ac:dyDescent="0.25">
      <c r="A9" s="9" t="s">
        <v>46</v>
      </c>
      <c r="B9" s="5">
        <v>0</v>
      </c>
      <c r="C9" s="5">
        <v>0</v>
      </c>
      <c r="D9" s="5">
        <v>0</v>
      </c>
      <c r="E9" s="5">
        <v>1</v>
      </c>
      <c r="F9" s="5">
        <v>0</v>
      </c>
      <c r="G9" s="5">
        <v>1</v>
      </c>
      <c r="H9" s="5">
        <v>5</v>
      </c>
      <c r="I9" s="5">
        <v>0</v>
      </c>
      <c r="J9" s="5">
        <v>5</v>
      </c>
      <c r="K9" s="5">
        <f t="shared" si="5"/>
        <v>10</v>
      </c>
      <c r="L9" s="5">
        <f t="shared" si="6"/>
        <v>0</v>
      </c>
      <c r="M9" s="5">
        <f t="shared" si="7"/>
        <v>10</v>
      </c>
      <c r="N9" s="5">
        <v>10</v>
      </c>
      <c r="O9" s="5">
        <v>0</v>
      </c>
      <c r="P9" s="5">
        <v>10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f t="shared" si="8"/>
        <v>16</v>
      </c>
      <c r="AA9" s="5">
        <f t="shared" si="9"/>
        <v>0</v>
      </c>
      <c r="AB9" s="5">
        <f t="shared" si="10"/>
        <v>16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f t="shared" si="11"/>
        <v>16</v>
      </c>
      <c r="AM9" s="5">
        <f t="shared" si="12"/>
        <v>0</v>
      </c>
      <c r="AN9" s="5">
        <f t="shared" si="13"/>
        <v>16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f t="shared" si="14"/>
        <v>16</v>
      </c>
      <c r="AY9" s="5">
        <f t="shared" si="15"/>
        <v>0</v>
      </c>
      <c r="AZ9" s="5">
        <f t="shared" si="16"/>
        <v>16</v>
      </c>
      <c r="BA9" s="5"/>
      <c r="BB9" s="5"/>
      <c r="BC9" s="5"/>
      <c r="BD9" s="5">
        <f t="shared" si="17"/>
        <v>16</v>
      </c>
      <c r="BE9" s="5">
        <f t="shared" si="18"/>
        <v>0</v>
      </c>
      <c r="BF9" s="5">
        <f t="shared" si="19"/>
        <v>16</v>
      </c>
    </row>
    <row r="10" spans="1:58" x14ac:dyDescent="0.25">
      <c r="A10" s="10" t="s">
        <v>47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2</v>
      </c>
      <c r="I10" s="5">
        <v>0</v>
      </c>
      <c r="J10" s="5">
        <v>2</v>
      </c>
      <c r="K10" s="5">
        <f t="shared" si="5"/>
        <v>16</v>
      </c>
      <c r="L10" s="5">
        <f t="shared" si="6"/>
        <v>0</v>
      </c>
      <c r="M10" s="5">
        <f t="shared" si="7"/>
        <v>16</v>
      </c>
      <c r="N10" s="5">
        <v>16</v>
      </c>
      <c r="O10" s="5">
        <v>0</v>
      </c>
      <c r="P10" s="5">
        <v>16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f t="shared" si="8"/>
        <v>18</v>
      </c>
      <c r="AA10" s="5">
        <f t="shared" si="9"/>
        <v>0</v>
      </c>
      <c r="AB10" s="5">
        <f t="shared" si="10"/>
        <v>18</v>
      </c>
      <c r="AC10" s="5">
        <v>10</v>
      </c>
      <c r="AD10" s="5">
        <v>0</v>
      </c>
      <c r="AE10" s="5">
        <v>10</v>
      </c>
      <c r="AF10" s="5">
        <v>3</v>
      </c>
      <c r="AG10" s="5">
        <v>0</v>
      </c>
      <c r="AH10" s="5">
        <v>3</v>
      </c>
      <c r="AI10" s="5">
        <v>0</v>
      </c>
      <c r="AJ10" s="5">
        <v>0</v>
      </c>
      <c r="AK10" s="5">
        <v>0</v>
      </c>
      <c r="AL10" s="5">
        <f t="shared" si="11"/>
        <v>18</v>
      </c>
      <c r="AM10" s="5">
        <f t="shared" si="12"/>
        <v>0</v>
      </c>
      <c r="AN10" s="5">
        <f t="shared" si="13"/>
        <v>18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f t="shared" si="14"/>
        <v>18</v>
      </c>
      <c r="AY10" s="5">
        <f t="shared" si="15"/>
        <v>0</v>
      </c>
      <c r="AZ10" s="5">
        <f t="shared" si="16"/>
        <v>18</v>
      </c>
      <c r="BA10" s="5"/>
      <c r="BB10" s="5"/>
      <c r="BC10" s="5"/>
      <c r="BD10" s="5">
        <f t="shared" si="17"/>
        <v>18</v>
      </c>
      <c r="BE10" s="5">
        <f t="shared" si="18"/>
        <v>0</v>
      </c>
      <c r="BF10" s="5">
        <f t="shared" si="19"/>
        <v>18</v>
      </c>
    </row>
    <row r="11" spans="1:58" x14ac:dyDescent="0.25">
      <c r="A11" s="6" t="s">
        <v>48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3</v>
      </c>
      <c r="I11" s="5">
        <v>0</v>
      </c>
      <c r="J11" s="5">
        <v>3</v>
      </c>
      <c r="K11" s="5">
        <f t="shared" si="5"/>
        <v>16</v>
      </c>
      <c r="L11" s="5">
        <f t="shared" si="6"/>
        <v>6</v>
      </c>
      <c r="M11" s="5">
        <f t="shared" si="7"/>
        <v>10</v>
      </c>
      <c r="N11" s="5">
        <v>15</v>
      </c>
      <c r="O11" s="5">
        <v>5</v>
      </c>
      <c r="P11" s="5">
        <v>10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1</v>
      </c>
      <c r="X11" s="5">
        <v>1</v>
      </c>
      <c r="Y11" s="5">
        <v>0</v>
      </c>
      <c r="Z11" s="5">
        <f t="shared" si="8"/>
        <v>19</v>
      </c>
      <c r="AA11" s="5">
        <f t="shared" si="9"/>
        <v>6</v>
      </c>
      <c r="AB11" s="5">
        <f t="shared" si="10"/>
        <v>13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f t="shared" si="11"/>
        <v>19</v>
      </c>
      <c r="AM11" s="5">
        <f t="shared" si="12"/>
        <v>6</v>
      </c>
      <c r="AN11" s="5">
        <f t="shared" si="13"/>
        <v>13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f t="shared" si="14"/>
        <v>19</v>
      </c>
      <c r="AY11" s="5">
        <f t="shared" si="15"/>
        <v>6</v>
      </c>
      <c r="AZ11" s="5">
        <f t="shared" si="16"/>
        <v>13</v>
      </c>
      <c r="BA11" s="5"/>
      <c r="BB11" s="5"/>
      <c r="BC11" s="5"/>
      <c r="BD11" s="5">
        <f t="shared" si="17"/>
        <v>19</v>
      </c>
      <c r="BE11" s="5">
        <f t="shared" si="18"/>
        <v>6</v>
      </c>
      <c r="BF11" s="5">
        <f t="shared" si="19"/>
        <v>13</v>
      </c>
    </row>
    <row r="12" spans="1:58" x14ac:dyDescent="0.25">
      <c r="A12" s="6" t="s">
        <v>49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f t="shared" si="5"/>
        <v>6</v>
      </c>
      <c r="L12" s="5">
        <f t="shared" si="6"/>
        <v>0</v>
      </c>
      <c r="M12" s="5">
        <f t="shared" si="7"/>
        <v>6</v>
      </c>
      <c r="N12" s="5">
        <v>6</v>
      </c>
      <c r="O12" s="5">
        <v>0</v>
      </c>
      <c r="P12" s="5">
        <v>6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f t="shared" si="8"/>
        <v>6</v>
      </c>
      <c r="AA12" s="5">
        <f t="shared" si="9"/>
        <v>0</v>
      </c>
      <c r="AB12" s="5">
        <f t="shared" si="10"/>
        <v>6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f t="shared" si="11"/>
        <v>6</v>
      </c>
      <c r="AM12" s="5">
        <f t="shared" si="12"/>
        <v>0</v>
      </c>
      <c r="AN12" s="5">
        <f t="shared" si="13"/>
        <v>6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f t="shared" si="14"/>
        <v>6</v>
      </c>
      <c r="AY12" s="5">
        <f t="shared" si="15"/>
        <v>0</v>
      </c>
      <c r="AZ12" s="5">
        <f t="shared" si="16"/>
        <v>6</v>
      </c>
      <c r="BA12" s="5"/>
      <c r="BB12" s="5"/>
      <c r="BC12" s="5"/>
      <c r="BD12" s="5">
        <f t="shared" si="17"/>
        <v>6</v>
      </c>
      <c r="BE12" s="5">
        <f t="shared" si="18"/>
        <v>0</v>
      </c>
      <c r="BF12" s="5">
        <f t="shared" si="19"/>
        <v>6</v>
      </c>
    </row>
    <row r="13" spans="1:58" x14ac:dyDescent="0.25">
      <c r="A13" s="6" t="s">
        <v>50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6</v>
      </c>
      <c r="I13" s="5">
        <v>1</v>
      </c>
      <c r="J13" s="5">
        <v>5</v>
      </c>
      <c r="K13" s="5">
        <f t="shared" si="5"/>
        <v>15</v>
      </c>
      <c r="L13" s="5">
        <f t="shared" si="6"/>
        <v>4</v>
      </c>
      <c r="M13" s="5">
        <f t="shared" si="7"/>
        <v>11</v>
      </c>
      <c r="N13" s="5">
        <v>14</v>
      </c>
      <c r="O13" s="5">
        <v>3</v>
      </c>
      <c r="P13" s="5">
        <v>11</v>
      </c>
      <c r="Q13" s="5">
        <v>0</v>
      </c>
      <c r="R13" s="5">
        <v>0</v>
      </c>
      <c r="S13" s="5">
        <v>0</v>
      </c>
      <c r="T13" s="5">
        <v>1</v>
      </c>
      <c r="U13" s="5">
        <v>1</v>
      </c>
      <c r="V13" s="5">
        <v>0</v>
      </c>
      <c r="W13" s="5">
        <v>0</v>
      </c>
      <c r="X13" s="5">
        <v>0</v>
      </c>
      <c r="Y13" s="5">
        <v>0</v>
      </c>
      <c r="Z13" s="5">
        <f t="shared" si="8"/>
        <v>21</v>
      </c>
      <c r="AA13" s="5">
        <f t="shared" si="9"/>
        <v>5</v>
      </c>
      <c r="AB13" s="5">
        <f t="shared" si="10"/>
        <v>16</v>
      </c>
      <c r="AC13" s="5">
        <v>16</v>
      </c>
      <c r="AD13" s="5">
        <v>0</v>
      </c>
      <c r="AE13" s="5">
        <v>16</v>
      </c>
      <c r="AF13" s="5">
        <v>3</v>
      </c>
      <c r="AG13" s="5">
        <v>0</v>
      </c>
      <c r="AH13" s="5">
        <v>3</v>
      </c>
      <c r="AI13" s="5">
        <v>0</v>
      </c>
      <c r="AJ13" s="5">
        <v>0</v>
      </c>
      <c r="AK13" s="5">
        <v>0</v>
      </c>
      <c r="AL13" s="5">
        <f t="shared" si="11"/>
        <v>21</v>
      </c>
      <c r="AM13" s="5">
        <f t="shared" si="12"/>
        <v>5</v>
      </c>
      <c r="AN13" s="5">
        <f t="shared" si="13"/>
        <v>16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f t="shared" si="14"/>
        <v>21</v>
      </c>
      <c r="AY13" s="5">
        <f t="shared" si="15"/>
        <v>5</v>
      </c>
      <c r="AZ13" s="5">
        <f t="shared" si="16"/>
        <v>16</v>
      </c>
      <c r="BA13" s="5"/>
      <c r="BB13" s="5"/>
      <c r="BC13" s="5"/>
      <c r="BD13" s="5">
        <f t="shared" si="17"/>
        <v>21</v>
      </c>
      <c r="BE13" s="5">
        <f t="shared" si="18"/>
        <v>5</v>
      </c>
      <c r="BF13" s="5">
        <f t="shared" si="19"/>
        <v>16</v>
      </c>
    </row>
    <row r="14" spans="1:58" x14ac:dyDescent="0.25">
      <c r="A14" s="6" t="s">
        <v>51</v>
      </c>
      <c r="B14" s="5">
        <v>5</v>
      </c>
      <c r="C14" s="5">
        <v>4</v>
      </c>
      <c r="D14" s="5">
        <v>1</v>
      </c>
      <c r="E14" s="5">
        <v>1</v>
      </c>
      <c r="F14" s="5">
        <v>0</v>
      </c>
      <c r="G14" s="5">
        <v>1</v>
      </c>
      <c r="H14" s="5">
        <v>2</v>
      </c>
      <c r="I14" s="5">
        <v>1</v>
      </c>
      <c r="J14" s="5">
        <v>1</v>
      </c>
      <c r="K14" s="5">
        <f t="shared" si="5"/>
        <v>8</v>
      </c>
      <c r="L14" s="5">
        <f t="shared" si="6"/>
        <v>8</v>
      </c>
      <c r="M14" s="5">
        <f t="shared" si="7"/>
        <v>0</v>
      </c>
      <c r="N14" s="5">
        <v>8</v>
      </c>
      <c r="O14" s="5">
        <v>8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f t="shared" si="8"/>
        <v>16</v>
      </c>
      <c r="AA14" s="5">
        <f t="shared" si="9"/>
        <v>13</v>
      </c>
      <c r="AB14" s="5">
        <f t="shared" si="10"/>
        <v>3</v>
      </c>
      <c r="AC14" s="5">
        <v>2</v>
      </c>
      <c r="AD14" s="5">
        <v>0</v>
      </c>
      <c r="AE14" s="5">
        <v>2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f t="shared" si="11"/>
        <v>16</v>
      </c>
      <c r="AM14" s="5">
        <f t="shared" si="12"/>
        <v>13</v>
      </c>
      <c r="AN14" s="5">
        <f t="shared" si="13"/>
        <v>3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f t="shared" si="14"/>
        <v>16</v>
      </c>
      <c r="AY14" s="5">
        <f t="shared" si="15"/>
        <v>13</v>
      </c>
      <c r="AZ14" s="5">
        <f t="shared" si="16"/>
        <v>3</v>
      </c>
      <c r="BA14" s="5">
        <v>1</v>
      </c>
      <c r="BB14" s="5">
        <v>1</v>
      </c>
      <c r="BC14" s="5"/>
      <c r="BD14" s="5">
        <f t="shared" si="17"/>
        <v>17</v>
      </c>
      <c r="BE14" s="5">
        <f t="shared" si="18"/>
        <v>14</v>
      </c>
      <c r="BF14" s="5">
        <f t="shared" si="19"/>
        <v>3</v>
      </c>
    </row>
    <row r="15" spans="1:58" x14ac:dyDescent="0.25">
      <c r="A15" s="6" t="s">
        <v>52</v>
      </c>
      <c r="B15" s="5">
        <v>0</v>
      </c>
      <c r="C15" s="5">
        <v>0</v>
      </c>
      <c r="D15" s="5">
        <v>0</v>
      </c>
      <c r="E15" s="5">
        <v>5</v>
      </c>
      <c r="F15" s="5">
        <v>3</v>
      </c>
      <c r="G15" s="5">
        <v>2</v>
      </c>
      <c r="H15" s="5">
        <v>8</v>
      </c>
      <c r="I15" s="5">
        <v>0</v>
      </c>
      <c r="J15" s="5">
        <v>8</v>
      </c>
      <c r="K15" s="5">
        <f t="shared" si="5"/>
        <v>11</v>
      </c>
      <c r="L15" s="5">
        <f t="shared" si="6"/>
        <v>6</v>
      </c>
      <c r="M15" s="5">
        <f t="shared" si="7"/>
        <v>5</v>
      </c>
      <c r="N15" s="5">
        <v>11</v>
      </c>
      <c r="O15" s="5">
        <v>6</v>
      </c>
      <c r="P15" s="5">
        <v>5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f t="shared" si="8"/>
        <v>24</v>
      </c>
      <c r="AA15" s="5">
        <f t="shared" si="9"/>
        <v>9</v>
      </c>
      <c r="AB15" s="5">
        <f t="shared" si="10"/>
        <v>15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f t="shared" si="11"/>
        <v>24</v>
      </c>
      <c r="AM15" s="5">
        <f t="shared" si="12"/>
        <v>9</v>
      </c>
      <c r="AN15" s="5">
        <f t="shared" si="13"/>
        <v>15</v>
      </c>
      <c r="AO15" s="5">
        <v>1</v>
      </c>
      <c r="AP15" s="5">
        <v>1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f t="shared" si="14"/>
        <v>25</v>
      </c>
      <c r="AY15" s="5">
        <f t="shared" si="15"/>
        <v>10</v>
      </c>
      <c r="AZ15" s="5">
        <f t="shared" si="16"/>
        <v>15</v>
      </c>
      <c r="BA15" s="5"/>
      <c r="BB15" s="5"/>
      <c r="BC15" s="5"/>
      <c r="BD15" s="5">
        <f t="shared" si="17"/>
        <v>25</v>
      </c>
      <c r="BE15" s="5">
        <f t="shared" si="18"/>
        <v>10</v>
      </c>
      <c r="BF15" s="5">
        <f t="shared" si="19"/>
        <v>15</v>
      </c>
    </row>
    <row r="16" spans="1:58" x14ac:dyDescent="0.25">
      <c r="A16" s="6" t="s">
        <v>53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f t="shared" si="5"/>
        <v>8</v>
      </c>
      <c r="L16" s="5">
        <f t="shared" si="6"/>
        <v>8</v>
      </c>
      <c r="M16" s="5">
        <f t="shared" si="7"/>
        <v>0</v>
      </c>
      <c r="N16" s="5">
        <v>7</v>
      </c>
      <c r="O16" s="5">
        <v>7</v>
      </c>
      <c r="P16" s="5">
        <v>0</v>
      </c>
      <c r="Q16" s="5">
        <v>0</v>
      </c>
      <c r="R16" s="5">
        <v>0</v>
      </c>
      <c r="S16" s="5">
        <v>0</v>
      </c>
      <c r="T16" s="5">
        <v>1</v>
      </c>
      <c r="U16" s="5">
        <v>1</v>
      </c>
      <c r="V16" s="5">
        <v>0</v>
      </c>
      <c r="W16" s="5">
        <v>0</v>
      </c>
      <c r="X16" s="5">
        <v>0</v>
      </c>
      <c r="Y16" s="5">
        <v>0</v>
      </c>
      <c r="Z16" s="5">
        <f t="shared" si="8"/>
        <v>8</v>
      </c>
      <c r="AA16" s="5">
        <f t="shared" si="9"/>
        <v>8</v>
      </c>
      <c r="AB16" s="5">
        <f t="shared" si="10"/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f t="shared" si="11"/>
        <v>8</v>
      </c>
      <c r="AM16" s="5">
        <f t="shared" si="12"/>
        <v>8</v>
      </c>
      <c r="AN16" s="5">
        <f t="shared" si="13"/>
        <v>0</v>
      </c>
      <c r="AO16" s="5">
        <v>1</v>
      </c>
      <c r="AP16" s="5">
        <v>1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f t="shared" si="14"/>
        <v>9</v>
      </c>
      <c r="AY16" s="5">
        <f t="shared" si="15"/>
        <v>9</v>
      </c>
      <c r="AZ16" s="5">
        <f t="shared" si="16"/>
        <v>0</v>
      </c>
      <c r="BA16" s="5"/>
      <c r="BB16" s="5"/>
      <c r="BC16" s="5"/>
      <c r="BD16" s="5">
        <f t="shared" si="17"/>
        <v>9</v>
      </c>
      <c r="BE16" s="5">
        <f t="shared" si="18"/>
        <v>9</v>
      </c>
      <c r="BF16" s="5">
        <f t="shared" si="19"/>
        <v>0</v>
      </c>
    </row>
    <row r="17" spans="1:58" x14ac:dyDescent="0.25">
      <c r="A17" s="6" t="s">
        <v>54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f t="shared" si="5"/>
        <v>4</v>
      </c>
      <c r="L17" s="5">
        <f t="shared" si="6"/>
        <v>4</v>
      </c>
      <c r="M17" s="5">
        <f t="shared" si="7"/>
        <v>0</v>
      </c>
      <c r="N17" s="5">
        <v>4</v>
      </c>
      <c r="O17" s="5">
        <v>4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f t="shared" si="8"/>
        <v>4</v>
      </c>
      <c r="AA17" s="5">
        <f t="shared" si="9"/>
        <v>4</v>
      </c>
      <c r="AB17" s="5">
        <f t="shared" si="10"/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f t="shared" si="11"/>
        <v>4</v>
      </c>
      <c r="AM17" s="5">
        <f t="shared" si="12"/>
        <v>4</v>
      </c>
      <c r="AN17" s="5">
        <f t="shared" si="13"/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f t="shared" si="14"/>
        <v>4</v>
      </c>
      <c r="AY17" s="5">
        <f t="shared" si="15"/>
        <v>4</v>
      </c>
      <c r="AZ17" s="5">
        <f t="shared" si="16"/>
        <v>0</v>
      </c>
      <c r="BA17" s="5"/>
      <c r="BB17" s="5"/>
      <c r="BC17" s="5"/>
      <c r="BD17" s="5">
        <f t="shared" si="17"/>
        <v>4</v>
      </c>
      <c r="BE17" s="5">
        <f t="shared" si="18"/>
        <v>4</v>
      </c>
      <c r="BF17" s="5">
        <f t="shared" si="19"/>
        <v>0</v>
      </c>
    </row>
    <row r="18" spans="1:58" x14ac:dyDescent="0.25">
      <c r="A18" s="6" t="s">
        <v>55</v>
      </c>
      <c r="B18" s="5">
        <v>1</v>
      </c>
      <c r="C18" s="5">
        <v>0</v>
      </c>
      <c r="D18" s="5">
        <v>1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f t="shared" si="5"/>
        <v>8</v>
      </c>
      <c r="L18" s="5">
        <v>0</v>
      </c>
      <c r="M18" s="5">
        <v>8</v>
      </c>
      <c r="N18" s="5">
        <v>8</v>
      </c>
      <c r="O18" s="5">
        <v>0</v>
      </c>
      <c r="P18" s="5">
        <v>8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f t="shared" si="8"/>
        <v>9</v>
      </c>
      <c r="AA18" s="5">
        <f t="shared" si="9"/>
        <v>0</v>
      </c>
      <c r="AB18" s="5">
        <f t="shared" si="10"/>
        <v>9</v>
      </c>
      <c r="AC18" s="5">
        <v>2</v>
      </c>
      <c r="AD18" s="5">
        <v>0</v>
      </c>
      <c r="AE18" s="5">
        <v>2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f t="shared" si="11"/>
        <v>9</v>
      </c>
      <c r="AM18" s="5">
        <f t="shared" si="12"/>
        <v>0</v>
      </c>
      <c r="AN18" s="5">
        <f t="shared" si="13"/>
        <v>9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f t="shared" si="14"/>
        <v>9</v>
      </c>
      <c r="AY18" s="5">
        <f t="shared" si="15"/>
        <v>0</v>
      </c>
      <c r="AZ18" s="5">
        <f t="shared" si="16"/>
        <v>9</v>
      </c>
      <c r="BA18" s="5"/>
      <c r="BB18" s="5"/>
      <c r="BC18" s="5"/>
      <c r="BD18" s="5">
        <f t="shared" si="17"/>
        <v>9</v>
      </c>
      <c r="BE18" s="5">
        <f t="shared" si="18"/>
        <v>0</v>
      </c>
      <c r="BF18" s="5">
        <f t="shared" si="19"/>
        <v>9</v>
      </c>
    </row>
    <row r="19" spans="1:58" x14ac:dyDescent="0.25">
      <c r="A19" s="6" t="s">
        <v>56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5</v>
      </c>
      <c r="I19" s="5">
        <v>0</v>
      </c>
      <c r="J19" s="5">
        <v>5</v>
      </c>
      <c r="K19" s="5">
        <f t="shared" si="5"/>
        <v>10</v>
      </c>
      <c r="L19" s="5">
        <f t="shared" si="6"/>
        <v>0</v>
      </c>
      <c r="M19" s="5">
        <f t="shared" si="7"/>
        <v>10</v>
      </c>
      <c r="N19" s="5">
        <v>10</v>
      </c>
      <c r="O19" s="5">
        <v>0</v>
      </c>
      <c r="P19" s="5">
        <v>10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f t="shared" si="8"/>
        <v>15</v>
      </c>
      <c r="AA19" s="5">
        <f t="shared" si="9"/>
        <v>0</v>
      </c>
      <c r="AB19" s="5">
        <f t="shared" si="10"/>
        <v>15</v>
      </c>
      <c r="AC19" s="5">
        <v>6</v>
      </c>
      <c r="AD19" s="5">
        <v>0</v>
      </c>
      <c r="AE19" s="5">
        <v>6</v>
      </c>
      <c r="AF19" s="5">
        <v>2</v>
      </c>
      <c r="AG19" s="5">
        <v>0</v>
      </c>
      <c r="AH19" s="5">
        <v>2</v>
      </c>
      <c r="AI19" s="5">
        <v>0</v>
      </c>
      <c r="AJ19" s="5">
        <v>0</v>
      </c>
      <c r="AK19" s="5">
        <v>0</v>
      </c>
      <c r="AL19" s="5">
        <f t="shared" si="11"/>
        <v>15</v>
      </c>
      <c r="AM19" s="5">
        <f t="shared" si="12"/>
        <v>0</v>
      </c>
      <c r="AN19" s="5">
        <f t="shared" si="13"/>
        <v>15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f t="shared" si="14"/>
        <v>15</v>
      </c>
      <c r="AY19" s="5">
        <f t="shared" si="15"/>
        <v>0</v>
      </c>
      <c r="AZ19" s="5">
        <f t="shared" si="16"/>
        <v>15</v>
      </c>
      <c r="BA19" s="5"/>
      <c r="BB19" s="5"/>
      <c r="BC19" s="5"/>
      <c r="BD19" s="5">
        <f t="shared" si="17"/>
        <v>15</v>
      </c>
      <c r="BE19" s="5">
        <f t="shared" si="18"/>
        <v>0</v>
      </c>
      <c r="BF19" s="5">
        <f t="shared" si="19"/>
        <v>15</v>
      </c>
    </row>
    <row r="20" spans="1:58" x14ac:dyDescent="0.25">
      <c r="A20" s="6" t="s">
        <v>57</v>
      </c>
      <c r="B20" s="5">
        <v>1</v>
      </c>
      <c r="C20" s="5">
        <v>0</v>
      </c>
      <c r="D20" s="5">
        <v>1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f t="shared" si="5"/>
        <v>5</v>
      </c>
      <c r="L20" s="5">
        <f t="shared" si="6"/>
        <v>0</v>
      </c>
      <c r="M20" s="5">
        <f t="shared" si="7"/>
        <v>5</v>
      </c>
      <c r="N20" s="5">
        <v>5</v>
      </c>
      <c r="O20" s="5">
        <v>0</v>
      </c>
      <c r="P20" s="5">
        <v>5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f t="shared" si="8"/>
        <v>6</v>
      </c>
      <c r="AA20" s="5">
        <f t="shared" si="9"/>
        <v>0</v>
      </c>
      <c r="AB20" s="5">
        <f t="shared" si="10"/>
        <v>6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f t="shared" si="11"/>
        <v>6</v>
      </c>
      <c r="AM20" s="5">
        <f t="shared" si="12"/>
        <v>0</v>
      </c>
      <c r="AN20" s="5">
        <f t="shared" si="13"/>
        <v>6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f t="shared" si="14"/>
        <v>6</v>
      </c>
      <c r="AY20" s="5">
        <f t="shared" si="15"/>
        <v>0</v>
      </c>
      <c r="AZ20" s="5">
        <f t="shared" si="16"/>
        <v>6</v>
      </c>
      <c r="BA20" s="5"/>
      <c r="BB20" s="5"/>
      <c r="BC20" s="5"/>
      <c r="BD20" s="5">
        <f t="shared" si="17"/>
        <v>6</v>
      </c>
      <c r="BE20" s="5">
        <f t="shared" si="18"/>
        <v>0</v>
      </c>
      <c r="BF20" s="5">
        <f t="shared" si="19"/>
        <v>6</v>
      </c>
    </row>
    <row r="21" spans="1:58" x14ac:dyDescent="0.25">
      <c r="A21" s="6" t="s">
        <v>58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1</v>
      </c>
      <c r="I21" s="5">
        <v>0</v>
      </c>
      <c r="J21" s="5">
        <v>1</v>
      </c>
      <c r="K21" s="5">
        <f t="shared" si="5"/>
        <v>21</v>
      </c>
      <c r="L21" s="5">
        <f t="shared" si="6"/>
        <v>14</v>
      </c>
      <c r="M21" s="5">
        <f t="shared" si="7"/>
        <v>7</v>
      </c>
      <c r="N21" s="5">
        <v>21</v>
      </c>
      <c r="O21" s="5">
        <v>14</v>
      </c>
      <c r="P21" s="5">
        <v>7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f t="shared" si="8"/>
        <v>22</v>
      </c>
      <c r="AA21" s="5">
        <f t="shared" si="9"/>
        <v>14</v>
      </c>
      <c r="AB21" s="5">
        <f t="shared" si="10"/>
        <v>8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f t="shared" si="11"/>
        <v>22</v>
      </c>
      <c r="AM21" s="5">
        <f t="shared" si="12"/>
        <v>14</v>
      </c>
      <c r="AN21" s="5">
        <f t="shared" si="13"/>
        <v>8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f t="shared" si="14"/>
        <v>22</v>
      </c>
      <c r="AY21" s="5">
        <f t="shared" si="15"/>
        <v>14</v>
      </c>
      <c r="AZ21" s="5">
        <f t="shared" si="16"/>
        <v>8</v>
      </c>
      <c r="BA21" s="5"/>
      <c r="BB21" s="5"/>
      <c r="BC21" s="5"/>
      <c r="BD21" s="5">
        <f t="shared" si="17"/>
        <v>22</v>
      </c>
      <c r="BE21" s="5">
        <f t="shared" si="18"/>
        <v>14</v>
      </c>
      <c r="BF21" s="5">
        <f t="shared" si="19"/>
        <v>8</v>
      </c>
    </row>
    <row r="22" spans="1:58" x14ac:dyDescent="0.25">
      <c r="A22" s="6" t="s">
        <v>59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4</v>
      </c>
      <c r="I22" s="5">
        <v>0</v>
      </c>
      <c r="J22" s="5">
        <v>4</v>
      </c>
      <c r="K22" s="5">
        <f t="shared" si="5"/>
        <v>31</v>
      </c>
      <c r="L22" s="5">
        <f t="shared" si="6"/>
        <v>14</v>
      </c>
      <c r="M22" s="5">
        <f t="shared" si="7"/>
        <v>17</v>
      </c>
      <c r="N22" s="5">
        <v>31</v>
      </c>
      <c r="O22" s="5">
        <v>14</v>
      </c>
      <c r="P22" s="5">
        <v>17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f t="shared" si="8"/>
        <v>35</v>
      </c>
      <c r="AA22" s="5">
        <f t="shared" si="9"/>
        <v>14</v>
      </c>
      <c r="AB22" s="5">
        <f t="shared" si="10"/>
        <v>21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f t="shared" si="11"/>
        <v>35</v>
      </c>
      <c r="AM22" s="5">
        <f t="shared" si="12"/>
        <v>14</v>
      </c>
      <c r="AN22" s="5">
        <f t="shared" si="13"/>
        <v>21</v>
      </c>
      <c r="AO22" s="5">
        <v>2</v>
      </c>
      <c r="AP22" s="5">
        <v>2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f t="shared" si="14"/>
        <v>37</v>
      </c>
      <c r="AY22" s="5">
        <f t="shared" si="15"/>
        <v>16</v>
      </c>
      <c r="AZ22" s="5">
        <f t="shared" si="16"/>
        <v>21</v>
      </c>
      <c r="BA22" s="5">
        <v>1</v>
      </c>
      <c r="BB22" s="5">
        <v>1</v>
      </c>
      <c r="BC22" s="5"/>
      <c r="BD22" s="5">
        <f t="shared" si="17"/>
        <v>38</v>
      </c>
      <c r="BE22" s="5">
        <f t="shared" si="18"/>
        <v>17</v>
      </c>
      <c r="BF22" s="5">
        <f t="shared" si="19"/>
        <v>21</v>
      </c>
    </row>
    <row r="23" spans="1:58" x14ac:dyDescent="0.25">
      <c r="A23" s="6" t="s">
        <v>60</v>
      </c>
      <c r="B23" s="5">
        <v>1</v>
      </c>
      <c r="C23" s="5">
        <v>0</v>
      </c>
      <c r="D23" s="5">
        <v>1</v>
      </c>
      <c r="E23" s="5">
        <v>0</v>
      </c>
      <c r="F23" s="5">
        <v>0</v>
      </c>
      <c r="G23" s="5">
        <v>0</v>
      </c>
      <c r="H23" s="5">
        <v>1</v>
      </c>
      <c r="I23" s="5">
        <v>0</v>
      </c>
      <c r="J23" s="5">
        <v>1</v>
      </c>
      <c r="K23" s="5">
        <f t="shared" si="5"/>
        <v>20</v>
      </c>
      <c r="L23" s="5">
        <f t="shared" si="6"/>
        <v>2</v>
      </c>
      <c r="M23" s="5">
        <f t="shared" si="7"/>
        <v>18</v>
      </c>
      <c r="N23" s="5">
        <v>20</v>
      </c>
      <c r="O23" s="5">
        <v>2</v>
      </c>
      <c r="P23" s="5">
        <v>18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f t="shared" si="8"/>
        <v>22</v>
      </c>
      <c r="AA23" s="5">
        <f t="shared" si="9"/>
        <v>2</v>
      </c>
      <c r="AB23" s="5">
        <f t="shared" si="10"/>
        <v>20</v>
      </c>
      <c r="AC23" s="5">
        <v>16</v>
      </c>
      <c r="AD23" s="5">
        <v>0</v>
      </c>
      <c r="AE23" s="5">
        <v>16</v>
      </c>
      <c r="AF23" s="7">
        <v>2</v>
      </c>
      <c r="AG23" s="5">
        <v>0</v>
      </c>
      <c r="AH23" s="5">
        <v>2</v>
      </c>
      <c r="AI23" s="5">
        <v>0</v>
      </c>
      <c r="AJ23" s="5">
        <v>0</v>
      </c>
      <c r="AK23" s="5">
        <v>0</v>
      </c>
      <c r="AL23" s="5">
        <f t="shared" si="11"/>
        <v>22</v>
      </c>
      <c r="AM23" s="5">
        <f t="shared" si="12"/>
        <v>2</v>
      </c>
      <c r="AN23" s="5">
        <f t="shared" si="13"/>
        <v>20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f t="shared" si="14"/>
        <v>22</v>
      </c>
      <c r="AY23" s="5">
        <f t="shared" si="15"/>
        <v>2</v>
      </c>
      <c r="AZ23" s="5">
        <f t="shared" si="16"/>
        <v>20</v>
      </c>
      <c r="BA23" s="5"/>
      <c r="BB23" s="5"/>
      <c r="BC23" s="5"/>
      <c r="BD23" s="5">
        <f t="shared" si="17"/>
        <v>22</v>
      </c>
      <c r="BE23" s="5">
        <f t="shared" si="18"/>
        <v>2</v>
      </c>
      <c r="BF23" s="5">
        <f t="shared" si="19"/>
        <v>20</v>
      </c>
    </row>
    <row r="24" spans="1:58" x14ac:dyDescent="0.25">
      <c r="A24" s="6" t="s">
        <v>61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3</v>
      </c>
      <c r="I24" s="5">
        <v>0</v>
      </c>
      <c r="J24" s="5">
        <v>3</v>
      </c>
      <c r="K24" s="5">
        <f t="shared" si="5"/>
        <v>13</v>
      </c>
      <c r="L24" s="5">
        <f t="shared" si="6"/>
        <v>0</v>
      </c>
      <c r="M24" s="5">
        <f t="shared" si="7"/>
        <v>13</v>
      </c>
      <c r="N24" s="5">
        <v>13</v>
      </c>
      <c r="O24" s="5">
        <v>0</v>
      </c>
      <c r="P24" s="5">
        <v>13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f t="shared" si="8"/>
        <v>16</v>
      </c>
      <c r="AA24" s="5">
        <f t="shared" si="9"/>
        <v>0</v>
      </c>
      <c r="AB24" s="5">
        <f t="shared" si="10"/>
        <v>16</v>
      </c>
      <c r="AC24" s="5">
        <v>13</v>
      </c>
      <c r="AD24" s="5">
        <v>0</v>
      </c>
      <c r="AE24" s="5">
        <v>13</v>
      </c>
      <c r="AF24" s="5">
        <v>2</v>
      </c>
      <c r="AG24" s="5">
        <v>0</v>
      </c>
      <c r="AH24" s="5">
        <v>2</v>
      </c>
      <c r="AI24" s="5">
        <v>0</v>
      </c>
      <c r="AJ24" s="5">
        <v>0</v>
      </c>
      <c r="AK24" s="5">
        <v>0</v>
      </c>
      <c r="AL24" s="5">
        <f t="shared" si="11"/>
        <v>16</v>
      </c>
      <c r="AM24" s="5">
        <f t="shared" si="12"/>
        <v>0</v>
      </c>
      <c r="AN24" s="5">
        <f t="shared" si="13"/>
        <v>16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f t="shared" si="14"/>
        <v>16</v>
      </c>
      <c r="AY24" s="5">
        <f t="shared" si="15"/>
        <v>0</v>
      </c>
      <c r="AZ24" s="5">
        <f t="shared" si="16"/>
        <v>16</v>
      </c>
      <c r="BA24" s="5"/>
      <c r="BB24" s="5"/>
      <c r="BC24" s="5"/>
      <c r="BD24" s="5">
        <f t="shared" si="17"/>
        <v>16</v>
      </c>
      <c r="BE24" s="5">
        <f t="shared" si="18"/>
        <v>0</v>
      </c>
      <c r="BF24" s="5">
        <f t="shared" si="19"/>
        <v>16</v>
      </c>
    </row>
    <row r="25" spans="1:58" x14ac:dyDescent="0.25">
      <c r="A25" s="6" t="s">
        <v>62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f t="shared" si="5"/>
        <v>10</v>
      </c>
      <c r="L25" s="5">
        <f t="shared" si="6"/>
        <v>2</v>
      </c>
      <c r="M25" s="5">
        <f t="shared" si="7"/>
        <v>8</v>
      </c>
      <c r="N25" s="5">
        <v>10</v>
      </c>
      <c r="O25" s="5">
        <v>2</v>
      </c>
      <c r="P25" s="5">
        <v>8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f t="shared" si="8"/>
        <v>10</v>
      </c>
      <c r="AA25" s="5">
        <f t="shared" si="9"/>
        <v>2</v>
      </c>
      <c r="AB25" s="5">
        <f t="shared" si="10"/>
        <v>8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f t="shared" si="11"/>
        <v>10</v>
      </c>
      <c r="AM25" s="5">
        <f t="shared" si="12"/>
        <v>2</v>
      </c>
      <c r="AN25" s="5">
        <f t="shared" si="13"/>
        <v>8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f t="shared" si="14"/>
        <v>10</v>
      </c>
      <c r="AY25" s="5">
        <f t="shared" si="15"/>
        <v>2</v>
      </c>
      <c r="AZ25" s="5">
        <f t="shared" si="16"/>
        <v>8</v>
      </c>
      <c r="BA25" s="5"/>
      <c r="BB25" s="5"/>
      <c r="BC25" s="5"/>
      <c r="BD25" s="5">
        <f t="shared" si="17"/>
        <v>10</v>
      </c>
      <c r="BE25" s="5">
        <f t="shared" si="18"/>
        <v>2</v>
      </c>
      <c r="BF25" s="5">
        <f t="shared" si="19"/>
        <v>8</v>
      </c>
    </row>
    <row r="26" spans="1:58" x14ac:dyDescent="0.25">
      <c r="A26" s="6" t="s">
        <v>63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1</v>
      </c>
      <c r="I26" s="5">
        <v>1</v>
      </c>
      <c r="J26" s="5">
        <v>0</v>
      </c>
      <c r="K26" s="5">
        <f t="shared" si="5"/>
        <v>4</v>
      </c>
      <c r="L26" s="5">
        <f t="shared" si="6"/>
        <v>4</v>
      </c>
      <c r="M26" s="5">
        <f t="shared" si="7"/>
        <v>0</v>
      </c>
      <c r="N26" s="5">
        <v>4</v>
      </c>
      <c r="O26" s="5">
        <v>4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f t="shared" si="8"/>
        <v>5</v>
      </c>
      <c r="AA26" s="5">
        <f t="shared" si="9"/>
        <v>5</v>
      </c>
      <c r="AB26" s="5">
        <f t="shared" si="10"/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f t="shared" si="11"/>
        <v>5</v>
      </c>
      <c r="AM26" s="5">
        <f t="shared" si="12"/>
        <v>5</v>
      </c>
      <c r="AN26" s="5">
        <f t="shared" si="13"/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f t="shared" si="14"/>
        <v>5</v>
      </c>
      <c r="AY26" s="5">
        <f t="shared" si="15"/>
        <v>5</v>
      </c>
      <c r="AZ26" s="5">
        <f t="shared" si="16"/>
        <v>0</v>
      </c>
      <c r="BA26" s="5"/>
      <c r="BB26" s="5"/>
      <c r="BC26" s="5"/>
      <c r="BD26" s="5">
        <f t="shared" si="17"/>
        <v>5</v>
      </c>
      <c r="BE26" s="5">
        <f t="shared" si="18"/>
        <v>5</v>
      </c>
      <c r="BF26" s="5">
        <f t="shared" si="19"/>
        <v>0</v>
      </c>
    </row>
    <row r="27" spans="1:58" x14ac:dyDescent="0.25">
      <c r="A27" s="6" t="s">
        <v>64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1</v>
      </c>
      <c r="I27" s="5">
        <v>1</v>
      </c>
      <c r="J27" s="5">
        <v>0</v>
      </c>
      <c r="K27" s="5">
        <f t="shared" si="5"/>
        <v>13</v>
      </c>
      <c r="L27" s="5">
        <f t="shared" si="6"/>
        <v>13</v>
      </c>
      <c r="M27" s="5">
        <f t="shared" si="7"/>
        <v>0</v>
      </c>
      <c r="N27" s="5">
        <v>10</v>
      </c>
      <c r="O27" s="5">
        <v>10</v>
      </c>
      <c r="P27" s="5">
        <v>0</v>
      </c>
      <c r="Q27" s="5">
        <v>0</v>
      </c>
      <c r="R27" s="5">
        <v>0</v>
      </c>
      <c r="S27" s="5">
        <v>0</v>
      </c>
      <c r="T27" s="5">
        <v>2</v>
      </c>
      <c r="U27" s="5">
        <v>2</v>
      </c>
      <c r="V27" s="5">
        <v>0</v>
      </c>
      <c r="W27" s="5">
        <v>1</v>
      </c>
      <c r="X27" s="5">
        <v>1</v>
      </c>
      <c r="Y27" s="5">
        <v>0</v>
      </c>
      <c r="Z27" s="5">
        <f t="shared" si="8"/>
        <v>14</v>
      </c>
      <c r="AA27" s="5">
        <f t="shared" si="9"/>
        <v>14</v>
      </c>
      <c r="AB27" s="5">
        <f t="shared" si="10"/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f t="shared" si="11"/>
        <v>14</v>
      </c>
      <c r="AM27" s="5">
        <f t="shared" si="12"/>
        <v>14</v>
      </c>
      <c r="AN27" s="5">
        <f t="shared" si="13"/>
        <v>0</v>
      </c>
      <c r="AO27" s="5">
        <v>1</v>
      </c>
      <c r="AP27" s="5">
        <v>1</v>
      </c>
      <c r="AQ27" s="7">
        <v>0</v>
      </c>
      <c r="AR27" s="5">
        <v>2</v>
      </c>
      <c r="AS27" s="5">
        <v>2</v>
      </c>
      <c r="AT27" s="5">
        <v>0</v>
      </c>
      <c r="AU27" s="5">
        <v>0</v>
      </c>
      <c r="AV27" s="5">
        <v>0</v>
      </c>
      <c r="AW27" s="5">
        <v>0</v>
      </c>
      <c r="AX27" s="5">
        <f t="shared" si="14"/>
        <v>17</v>
      </c>
      <c r="AY27" s="5">
        <f t="shared" si="15"/>
        <v>17</v>
      </c>
      <c r="AZ27" s="5">
        <f t="shared" si="16"/>
        <v>0</v>
      </c>
      <c r="BA27" s="5"/>
      <c r="BB27" s="5"/>
      <c r="BC27" s="5"/>
      <c r="BD27" s="5">
        <f t="shared" si="17"/>
        <v>17</v>
      </c>
      <c r="BE27" s="5">
        <f t="shared" si="18"/>
        <v>17</v>
      </c>
      <c r="BF27" s="5">
        <f t="shared" si="19"/>
        <v>0</v>
      </c>
    </row>
    <row r="28" spans="1:58" x14ac:dyDescent="0.25">
      <c r="A28" s="6" t="s">
        <v>65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3</v>
      </c>
      <c r="I28" s="5">
        <v>1</v>
      </c>
      <c r="J28" s="5">
        <v>2</v>
      </c>
      <c r="K28" s="5">
        <f t="shared" si="5"/>
        <v>6</v>
      </c>
      <c r="L28" s="5">
        <f t="shared" si="6"/>
        <v>3</v>
      </c>
      <c r="M28" s="5">
        <f t="shared" si="7"/>
        <v>3</v>
      </c>
      <c r="N28" s="5">
        <v>6</v>
      </c>
      <c r="O28" s="5">
        <v>3</v>
      </c>
      <c r="P28" s="5">
        <v>3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f t="shared" si="8"/>
        <v>9</v>
      </c>
      <c r="AA28" s="5">
        <f t="shared" si="9"/>
        <v>4</v>
      </c>
      <c r="AB28" s="5">
        <f t="shared" si="10"/>
        <v>5</v>
      </c>
      <c r="AC28" s="5">
        <v>1</v>
      </c>
      <c r="AD28" s="5">
        <v>0</v>
      </c>
      <c r="AE28" s="5">
        <v>1</v>
      </c>
      <c r="AF28" s="5">
        <v>1</v>
      </c>
      <c r="AG28" s="5">
        <v>0</v>
      </c>
      <c r="AH28" s="5">
        <v>1</v>
      </c>
      <c r="AI28" s="5">
        <v>0</v>
      </c>
      <c r="AJ28" s="5">
        <v>0</v>
      </c>
      <c r="AK28" s="5">
        <v>0</v>
      </c>
      <c r="AL28" s="5">
        <f t="shared" si="11"/>
        <v>9</v>
      </c>
      <c r="AM28" s="5">
        <f t="shared" si="12"/>
        <v>4</v>
      </c>
      <c r="AN28" s="5">
        <f t="shared" si="13"/>
        <v>5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f t="shared" si="14"/>
        <v>9</v>
      </c>
      <c r="AY28" s="5">
        <f t="shared" si="15"/>
        <v>4</v>
      </c>
      <c r="AZ28" s="5">
        <f t="shared" si="16"/>
        <v>5</v>
      </c>
      <c r="BA28" s="5"/>
      <c r="BB28" s="5"/>
      <c r="BC28" s="5"/>
      <c r="BD28" s="5">
        <f t="shared" si="17"/>
        <v>9</v>
      </c>
      <c r="BE28" s="5">
        <f t="shared" si="18"/>
        <v>4</v>
      </c>
      <c r="BF28" s="5">
        <f t="shared" si="19"/>
        <v>5</v>
      </c>
    </row>
    <row r="29" spans="1:58" x14ac:dyDescent="0.25">
      <c r="A29" s="6" t="s">
        <v>66</v>
      </c>
      <c r="B29" s="5">
        <v>3</v>
      </c>
      <c r="C29" s="5">
        <v>1</v>
      </c>
      <c r="D29" s="5">
        <v>2</v>
      </c>
      <c r="E29" s="5">
        <v>0</v>
      </c>
      <c r="F29" s="5">
        <v>0</v>
      </c>
      <c r="G29" s="5">
        <v>0</v>
      </c>
      <c r="H29" s="5">
        <v>8</v>
      </c>
      <c r="I29" s="5">
        <v>0</v>
      </c>
      <c r="J29" s="5">
        <v>8</v>
      </c>
      <c r="K29" s="5">
        <f t="shared" si="5"/>
        <v>29</v>
      </c>
      <c r="L29" s="5">
        <f t="shared" si="6"/>
        <v>16</v>
      </c>
      <c r="M29" s="5">
        <f t="shared" si="7"/>
        <v>13</v>
      </c>
      <c r="N29" s="5">
        <v>29</v>
      </c>
      <c r="O29" s="5">
        <v>16</v>
      </c>
      <c r="P29" s="5">
        <v>13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f t="shared" si="8"/>
        <v>40</v>
      </c>
      <c r="AA29" s="5">
        <f t="shared" si="9"/>
        <v>17</v>
      </c>
      <c r="AB29" s="5">
        <f t="shared" si="10"/>
        <v>23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f t="shared" si="11"/>
        <v>40</v>
      </c>
      <c r="AM29" s="5">
        <f t="shared" si="12"/>
        <v>17</v>
      </c>
      <c r="AN29" s="5">
        <f t="shared" si="13"/>
        <v>23</v>
      </c>
      <c r="AO29" s="5">
        <v>1</v>
      </c>
      <c r="AP29" s="5">
        <v>1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f t="shared" si="14"/>
        <v>41</v>
      </c>
      <c r="AY29" s="5">
        <f t="shared" si="15"/>
        <v>18</v>
      </c>
      <c r="AZ29" s="5">
        <f t="shared" si="16"/>
        <v>23</v>
      </c>
      <c r="BA29" s="5"/>
      <c r="BB29" s="5"/>
      <c r="BC29" s="5"/>
      <c r="BD29" s="5">
        <f t="shared" si="17"/>
        <v>41</v>
      </c>
      <c r="BE29" s="5">
        <f t="shared" si="18"/>
        <v>18</v>
      </c>
      <c r="BF29" s="5">
        <f t="shared" si="19"/>
        <v>23</v>
      </c>
    </row>
    <row r="30" spans="1:58" x14ac:dyDescent="0.25">
      <c r="A30" s="6" t="s">
        <v>67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f t="shared" si="5"/>
        <v>14</v>
      </c>
      <c r="L30" s="5">
        <f t="shared" si="6"/>
        <v>14</v>
      </c>
      <c r="M30" s="5">
        <f t="shared" si="7"/>
        <v>0</v>
      </c>
      <c r="N30" s="5">
        <v>11</v>
      </c>
      <c r="O30" s="5">
        <v>11</v>
      </c>
      <c r="P30" s="5">
        <v>0</v>
      </c>
      <c r="Q30" s="5">
        <v>1</v>
      </c>
      <c r="R30" s="5">
        <v>1</v>
      </c>
      <c r="S30" s="5">
        <v>0</v>
      </c>
      <c r="T30" s="5">
        <v>1</v>
      </c>
      <c r="U30" s="5">
        <v>1</v>
      </c>
      <c r="V30" s="5">
        <v>0</v>
      </c>
      <c r="W30" s="5">
        <v>1</v>
      </c>
      <c r="X30" s="5">
        <v>1</v>
      </c>
      <c r="Y30" s="5">
        <v>0</v>
      </c>
      <c r="Z30" s="5">
        <f t="shared" si="8"/>
        <v>14</v>
      </c>
      <c r="AA30" s="5">
        <f t="shared" si="9"/>
        <v>14</v>
      </c>
      <c r="AB30" s="5">
        <f t="shared" si="10"/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f t="shared" si="11"/>
        <v>14</v>
      </c>
      <c r="AM30" s="5">
        <f t="shared" si="12"/>
        <v>14</v>
      </c>
      <c r="AN30" s="5">
        <f t="shared" si="13"/>
        <v>0</v>
      </c>
      <c r="AO30" s="5">
        <v>1</v>
      </c>
      <c r="AP30" s="5">
        <v>1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f t="shared" si="14"/>
        <v>15</v>
      </c>
      <c r="AY30" s="5">
        <f t="shared" si="15"/>
        <v>15</v>
      </c>
      <c r="AZ30" s="5">
        <f t="shared" si="16"/>
        <v>0</v>
      </c>
      <c r="BA30" s="5"/>
      <c r="BB30" s="5"/>
      <c r="BC30" s="5"/>
      <c r="BD30" s="5">
        <f t="shared" si="17"/>
        <v>15</v>
      </c>
      <c r="BE30" s="5">
        <f t="shared" si="18"/>
        <v>15</v>
      </c>
      <c r="BF30" s="5">
        <f t="shared" si="19"/>
        <v>0</v>
      </c>
    </row>
    <row r="31" spans="1:58" x14ac:dyDescent="0.25">
      <c r="A31" s="6" t="s">
        <v>68</v>
      </c>
      <c r="B31" s="5">
        <v>0</v>
      </c>
      <c r="C31" s="5">
        <v>0</v>
      </c>
      <c r="D31" s="5">
        <v>0</v>
      </c>
      <c r="E31" s="5">
        <v>3</v>
      </c>
      <c r="F31" s="5">
        <v>1</v>
      </c>
      <c r="G31" s="5">
        <v>2</v>
      </c>
      <c r="H31" s="5">
        <v>2</v>
      </c>
      <c r="I31" s="5">
        <v>1</v>
      </c>
      <c r="J31" s="5">
        <v>1</v>
      </c>
      <c r="K31" s="5">
        <f t="shared" si="5"/>
        <v>10</v>
      </c>
      <c r="L31" s="5">
        <f t="shared" si="6"/>
        <v>5</v>
      </c>
      <c r="M31" s="5">
        <f t="shared" si="7"/>
        <v>5</v>
      </c>
      <c r="N31" s="5">
        <v>10</v>
      </c>
      <c r="O31" s="5">
        <v>5</v>
      </c>
      <c r="P31" s="5">
        <v>5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f t="shared" si="8"/>
        <v>15</v>
      </c>
      <c r="AA31" s="5">
        <f t="shared" si="9"/>
        <v>7</v>
      </c>
      <c r="AB31" s="5">
        <f t="shared" si="10"/>
        <v>8</v>
      </c>
      <c r="AC31" s="5">
        <v>4</v>
      </c>
      <c r="AD31" s="5">
        <v>0</v>
      </c>
      <c r="AE31" s="5">
        <v>4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f t="shared" si="11"/>
        <v>15</v>
      </c>
      <c r="AM31" s="5">
        <f t="shared" si="12"/>
        <v>7</v>
      </c>
      <c r="AN31" s="5">
        <f t="shared" si="13"/>
        <v>8</v>
      </c>
      <c r="AO31" s="5">
        <v>1</v>
      </c>
      <c r="AP31" s="5">
        <v>1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f t="shared" si="14"/>
        <v>16</v>
      </c>
      <c r="AY31" s="5">
        <f t="shared" si="15"/>
        <v>8</v>
      </c>
      <c r="AZ31" s="5">
        <f t="shared" si="16"/>
        <v>8</v>
      </c>
      <c r="BA31" s="5"/>
      <c r="BB31" s="5"/>
      <c r="BC31" s="5"/>
      <c r="BD31" s="5">
        <f t="shared" si="17"/>
        <v>16</v>
      </c>
      <c r="BE31" s="5">
        <f t="shared" si="18"/>
        <v>8</v>
      </c>
      <c r="BF31" s="5">
        <f t="shared" si="19"/>
        <v>8</v>
      </c>
    </row>
    <row r="32" spans="1:58" x14ac:dyDescent="0.25">
      <c r="A32" s="6" t="s">
        <v>69</v>
      </c>
      <c r="B32" s="5">
        <v>0</v>
      </c>
      <c r="C32" s="5">
        <v>0</v>
      </c>
      <c r="D32" s="5">
        <v>0</v>
      </c>
      <c r="E32" s="5">
        <v>1</v>
      </c>
      <c r="F32" s="5">
        <v>1</v>
      </c>
      <c r="G32" s="5">
        <v>0</v>
      </c>
      <c r="H32" s="5">
        <v>1</v>
      </c>
      <c r="I32" s="5">
        <v>1</v>
      </c>
      <c r="J32" s="5">
        <v>0</v>
      </c>
      <c r="K32" s="5">
        <f t="shared" si="5"/>
        <v>7</v>
      </c>
      <c r="L32" s="5">
        <f t="shared" si="6"/>
        <v>6</v>
      </c>
      <c r="M32" s="5">
        <f t="shared" si="7"/>
        <v>1</v>
      </c>
      <c r="N32" s="5">
        <v>7</v>
      </c>
      <c r="O32" s="5">
        <v>6</v>
      </c>
      <c r="P32" s="5">
        <v>1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f t="shared" si="8"/>
        <v>9</v>
      </c>
      <c r="AA32" s="5">
        <f t="shared" si="9"/>
        <v>8</v>
      </c>
      <c r="AB32" s="5">
        <f t="shared" si="10"/>
        <v>1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f t="shared" si="11"/>
        <v>9</v>
      </c>
      <c r="AM32" s="5">
        <f t="shared" si="12"/>
        <v>8</v>
      </c>
      <c r="AN32" s="5">
        <f t="shared" si="13"/>
        <v>1</v>
      </c>
      <c r="AO32" s="5">
        <v>1</v>
      </c>
      <c r="AP32" s="5">
        <v>1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f t="shared" si="14"/>
        <v>10</v>
      </c>
      <c r="AY32" s="5">
        <f t="shared" si="15"/>
        <v>9</v>
      </c>
      <c r="AZ32" s="5">
        <f t="shared" si="16"/>
        <v>1</v>
      </c>
      <c r="BA32" s="5"/>
      <c r="BB32" s="5"/>
      <c r="BC32" s="5"/>
      <c r="BD32" s="5">
        <f t="shared" si="17"/>
        <v>10</v>
      </c>
      <c r="BE32" s="5">
        <f t="shared" si="18"/>
        <v>9</v>
      </c>
      <c r="BF32" s="5">
        <f t="shared" si="19"/>
        <v>1</v>
      </c>
    </row>
    <row r="33" spans="1:58" x14ac:dyDescent="0.25">
      <c r="A33" s="6" t="s">
        <v>70</v>
      </c>
      <c r="B33" s="5">
        <v>8</v>
      </c>
      <c r="C33" s="5">
        <v>0</v>
      </c>
      <c r="D33" s="5">
        <v>8</v>
      </c>
      <c r="E33" s="5">
        <v>7</v>
      </c>
      <c r="F33" s="5">
        <v>0</v>
      </c>
      <c r="G33" s="5">
        <v>7</v>
      </c>
      <c r="H33" s="5">
        <v>1</v>
      </c>
      <c r="I33" s="5">
        <v>0</v>
      </c>
      <c r="J33" s="5">
        <v>1</v>
      </c>
      <c r="K33" s="5">
        <f t="shared" si="5"/>
        <v>25</v>
      </c>
      <c r="L33" s="5">
        <f t="shared" si="6"/>
        <v>4</v>
      </c>
      <c r="M33" s="5">
        <f t="shared" si="7"/>
        <v>21</v>
      </c>
      <c r="N33" s="5">
        <v>25</v>
      </c>
      <c r="O33" s="5">
        <v>4</v>
      </c>
      <c r="P33" s="5">
        <v>21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f t="shared" si="8"/>
        <v>41</v>
      </c>
      <c r="AA33" s="5">
        <f t="shared" si="9"/>
        <v>4</v>
      </c>
      <c r="AB33" s="5">
        <f t="shared" si="10"/>
        <v>37</v>
      </c>
      <c r="AC33" s="5">
        <v>1</v>
      </c>
      <c r="AD33" s="5">
        <v>0</v>
      </c>
      <c r="AE33" s="5">
        <v>1</v>
      </c>
      <c r="AF33" s="5">
        <v>0</v>
      </c>
      <c r="AG33" s="5">
        <v>0</v>
      </c>
      <c r="AH33" s="5">
        <v>0</v>
      </c>
      <c r="AI33" s="5">
        <v>1</v>
      </c>
      <c r="AJ33" s="5">
        <v>0</v>
      </c>
      <c r="AK33" s="5">
        <v>1</v>
      </c>
      <c r="AL33" s="5">
        <f t="shared" si="11"/>
        <v>42</v>
      </c>
      <c r="AM33" s="5">
        <f t="shared" si="12"/>
        <v>4</v>
      </c>
      <c r="AN33" s="5">
        <f t="shared" si="13"/>
        <v>38</v>
      </c>
      <c r="AO33" s="5">
        <v>0</v>
      </c>
      <c r="AP33" s="5">
        <v>0</v>
      </c>
      <c r="AQ33" s="5">
        <v>0</v>
      </c>
      <c r="AR33" s="7">
        <v>0</v>
      </c>
      <c r="AS33" s="7">
        <v>0</v>
      </c>
      <c r="AT33" s="5">
        <v>0</v>
      </c>
      <c r="AU33" s="5">
        <v>0</v>
      </c>
      <c r="AV33" s="5">
        <v>0</v>
      </c>
      <c r="AW33" s="5">
        <v>0</v>
      </c>
      <c r="AX33" s="5">
        <f t="shared" si="14"/>
        <v>42</v>
      </c>
      <c r="AY33" s="5">
        <f t="shared" si="15"/>
        <v>4</v>
      </c>
      <c r="AZ33" s="5">
        <f t="shared" si="16"/>
        <v>38</v>
      </c>
      <c r="BA33" s="5">
        <v>1</v>
      </c>
      <c r="BB33" s="5"/>
      <c r="BC33" s="5">
        <v>1</v>
      </c>
      <c r="BD33" s="5">
        <f t="shared" si="17"/>
        <v>43</v>
      </c>
      <c r="BE33" s="5">
        <f t="shared" si="18"/>
        <v>4</v>
      </c>
      <c r="BF33" s="5">
        <f t="shared" si="19"/>
        <v>39</v>
      </c>
    </row>
    <row r="34" spans="1:58" x14ac:dyDescent="0.25">
      <c r="A34" s="6" t="s">
        <v>71</v>
      </c>
      <c r="B34" s="5">
        <v>3</v>
      </c>
      <c r="C34" s="5">
        <v>0</v>
      </c>
      <c r="D34" s="5">
        <v>3</v>
      </c>
      <c r="E34" s="5">
        <v>0</v>
      </c>
      <c r="F34" s="5">
        <v>0</v>
      </c>
      <c r="G34" s="5">
        <v>0</v>
      </c>
      <c r="H34" s="5">
        <v>2</v>
      </c>
      <c r="I34" s="5">
        <v>0</v>
      </c>
      <c r="J34" s="5">
        <v>2</v>
      </c>
      <c r="K34" s="5">
        <f t="shared" si="5"/>
        <v>14</v>
      </c>
      <c r="L34" s="5">
        <f t="shared" si="6"/>
        <v>0</v>
      </c>
      <c r="M34" s="5">
        <f t="shared" si="7"/>
        <v>14</v>
      </c>
      <c r="N34" s="5">
        <v>14</v>
      </c>
      <c r="O34" s="5">
        <v>0</v>
      </c>
      <c r="P34" s="5">
        <v>14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f t="shared" si="8"/>
        <v>19</v>
      </c>
      <c r="AA34" s="5">
        <f t="shared" si="9"/>
        <v>0</v>
      </c>
      <c r="AB34" s="5">
        <f t="shared" si="10"/>
        <v>19</v>
      </c>
      <c r="AC34" s="5">
        <v>29</v>
      </c>
      <c r="AD34" s="5">
        <v>0</v>
      </c>
      <c r="AE34" s="5">
        <v>29</v>
      </c>
      <c r="AF34" s="7">
        <v>9</v>
      </c>
      <c r="AG34" s="5">
        <v>0</v>
      </c>
      <c r="AH34" s="5">
        <v>9</v>
      </c>
      <c r="AI34" s="5">
        <v>0</v>
      </c>
      <c r="AJ34" s="5">
        <v>0</v>
      </c>
      <c r="AK34" s="5">
        <v>0</v>
      </c>
      <c r="AL34" s="5">
        <f t="shared" si="11"/>
        <v>19</v>
      </c>
      <c r="AM34" s="5">
        <f t="shared" si="12"/>
        <v>0</v>
      </c>
      <c r="AN34" s="5">
        <f t="shared" si="13"/>
        <v>19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f t="shared" si="14"/>
        <v>19</v>
      </c>
      <c r="AY34" s="5">
        <f t="shared" si="15"/>
        <v>0</v>
      </c>
      <c r="AZ34" s="5">
        <f t="shared" si="16"/>
        <v>19</v>
      </c>
      <c r="BA34" s="5"/>
      <c r="BB34" s="5"/>
      <c r="BC34" s="5"/>
      <c r="BD34" s="5">
        <f t="shared" si="17"/>
        <v>19</v>
      </c>
      <c r="BE34" s="5">
        <f t="shared" si="18"/>
        <v>0</v>
      </c>
      <c r="BF34" s="5">
        <f t="shared" si="19"/>
        <v>19</v>
      </c>
    </row>
    <row r="35" spans="1:58" x14ac:dyDescent="0.25">
      <c r="A35" s="6" t="s">
        <v>72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f t="shared" si="5"/>
        <v>8</v>
      </c>
      <c r="L35" s="5">
        <f t="shared" si="6"/>
        <v>8</v>
      </c>
      <c r="M35" s="5">
        <f t="shared" si="7"/>
        <v>0</v>
      </c>
      <c r="N35" s="5">
        <v>7</v>
      </c>
      <c r="O35" s="5">
        <v>7</v>
      </c>
      <c r="P35" s="5">
        <v>0</v>
      </c>
      <c r="Q35" s="5">
        <v>1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f t="shared" si="8"/>
        <v>8</v>
      </c>
      <c r="AA35" s="5">
        <f t="shared" ref="AA35:AA45" si="20">L35+I35+F35+C35</f>
        <v>8</v>
      </c>
      <c r="AB35" s="5">
        <f t="shared" ref="AB35:AB45" si="21">M35+J35+G35+D35</f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f>Z35+AI35</f>
        <v>8</v>
      </c>
      <c r="AM35" s="5">
        <f t="shared" si="12"/>
        <v>8</v>
      </c>
      <c r="AN35" s="5">
        <f t="shared" si="13"/>
        <v>0</v>
      </c>
      <c r="AO35" s="5">
        <v>2</v>
      </c>
      <c r="AP35" s="5">
        <v>2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f>AL35+AO35+AR35+AU35</f>
        <v>10</v>
      </c>
      <c r="AY35" s="5">
        <f t="shared" si="15"/>
        <v>10</v>
      </c>
      <c r="AZ35" s="5">
        <f t="shared" si="16"/>
        <v>0</v>
      </c>
      <c r="BA35" s="5"/>
      <c r="BB35" s="5"/>
      <c r="BC35" s="5"/>
      <c r="BD35" s="5">
        <f t="shared" si="17"/>
        <v>10</v>
      </c>
      <c r="BE35" s="5">
        <f t="shared" si="18"/>
        <v>10</v>
      </c>
      <c r="BF35" s="5">
        <f t="shared" si="19"/>
        <v>0</v>
      </c>
    </row>
    <row r="36" spans="1:58" x14ac:dyDescent="0.25">
      <c r="A36" s="6" t="s">
        <v>73</v>
      </c>
      <c r="B36" s="5">
        <v>0</v>
      </c>
      <c r="C36" s="5">
        <v>0</v>
      </c>
      <c r="D36" s="5">
        <v>0</v>
      </c>
      <c r="E36" s="5">
        <v>2</v>
      </c>
      <c r="F36" s="5">
        <v>0</v>
      </c>
      <c r="G36" s="5">
        <v>2</v>
      </c>
      <c r="H36" s="5">
        <v>10</v>
      </c>
      <c r="I36" s="5">
        <v>0</v>
      </c>
      <c r="J36" s="5">
        <v>10</v>
      </c>
      <c r="K36" s="5">
        <f t="shared" si="5"/>
        <v>19</v>
      </c>
      <c r="L36" s="5">
        <f t="shared" si="6"/>
        <v>0</v>
      </c>
      <c r="M36" s="5">
        <f t="shared" si="7"/>
        <v>19</v>
      </c>
      <c r="N36" s="5">
        <v>19</v>
      </c>
      <c r="O36" s="5">
        <v>0</v>
      </c>
      <c r="P36" s="5">
        <v>19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f t="shared" si="8"/>
        <v>31</v>
      </c>
      <c r="AA36" s="5">
        <f t="shared" si="20"/>
        <v>0</v>
      </c>
      <c r="AB36" s="5">
        <f t="shared" si="21"/>
        <v>31</v>
      </c>
      <c r="AC36" s="5">
        <v>4</v>
      </c>
      <c r="AD36" s="5">
        <v>0</v>
      </c>
      <c r="AE36" s="5">
        <v>4</v>
      </c>
      <c r="AF36" s="5">
        <v>1</v>
      </c>
      <c r="AG36" s="5">
        <v>0</v>
      </c>
      <c r="AH36" s="5">
        <v>1</v>
      </c>
      <c r="AI36" s="5">
        <v>0</v>
      </c>
      <c r="AJ36" s="5">
        <v>0</v>
      </c>
      <c r="AK36" s="5">
        <v>0</v>
      </c>
      <c r="AL36" s="5">
        <f t="shared" ref="AL36:AL45" si="22">Z36+AI36</f>
        <v>31</v>
      </c>
      <c r="AM36" s="5">
        <f t="shared" ref="AM36:AM45" si="23">AA36+AJ36</f>
        <v>0</v>
      </c>
      <c r="AN36" s="5">
        <f t="shared" ref="AN36:AN45" si="24">AB36+AK36</f>
        <v>31</v>
      </c>
      <c r="AO36" s="5">
        <v>1</v>
      </c>
      <c r="AP36" s="5">
        <v>0</v>
      </c>
      <c r="AQ36" s="5">
        <v>1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f t="shared" ref="AX36:AX45" si="25">AL36+AO36+AR36+AU36</f>
        <v>32</v>
      </c>
      <c r="AY36" s="5">
        <f t="shared" ref="AY36:AY45" si="26">AM36+AP36+AS36+AV36</f>
        <v>0</v>
      </c>
      <c r="AZ36" s="5">
        <f t="shared" ref="AZ36:AZ45" si="27">AN36+AQ36+AT36+AW36</f>
        <v>32</v>
      </c>
      <c r="BA36" s="5"/>
      <c r="BB36" s="5"/>
      <c r="BC36" s="5"/>
      <c r="BD36" s="5">
        <f t="shared" si="17"/>
        <v>32</v>
      </c>
      <c r="BE36" s="5">
        <f t="shared" si="18"/>
        <v>0</v>
      </c>
      <c r="BF36" s="5">
        <f t="shared" si="19"/>
        <v>32</v>
      </c>
    </row>
    <row r="37" spans="1:58" x14ac:dyDescent="0.25">
      <c r="A37" s="6" t="s">
        <v>74</v>
      </c>
      <c r="B37" s="5">
        <v>2</v>
      </c>
      <c r="C37" s="5">
        <v>1</v>
      </c>
      <c r="D37" s="5">
        <v>1</v>
      </c>
      <c r="E37" s="5">
        <v>0</v>
      </c>
      <c r="F37" s="5">
        <v>0</v>
      </c>
      <c r="G37" s="5">
        <v>0</v>
      </c>
      <c r="H37" s="5">
        <v>1</v>
      </c>
      <c r="I37" s="5">
        <v>0</v>
      </c>
      <c r="J37" s="5">
        <v>1</v>
      </c>
      <c r="K37" s="5">
        <f t="shared" si="5"/>
        <v>12</v>
      </c>
      <c r="L37" s="5">
        <f t="shared" si="6"/>
        <v>7</v>
      </c>
      <c r="M37" s="5">
        <f t="shared" si="7"/>
        <v>5</v>
      </c>
      <c r="N37" s="5">
        <v>10</v>
      </c>
      <c r="O37" s="5">
        <v>5</v>
      </c>
      <c r="P37" s="5">
        <v>5</v>
      </c>
      <c r="Q37" s="5">
        <v>0</v>
      </c>
      <c r="R37" s="5">
        <v>0</v>
      </c>
      <c r="S37" s="5">
        <v>0</v>
      </c>
      <c r="T37" s="5">
        <v>1</v>
      </c>
      <c r="U37" s="5">
        <v>1</v>
      </c>
      <c r="V37" s="5">
        <v>0</v>
      </c>
      <c r="W37" s="5">
        <v>1</v>
      </c>
      <c r="X37" s="5">
        <v>1</v>
      </c>
      <c r="Y37" s="5">
        <v>0</v>
      </c>
      <c r="Z37" s="5">
        <f t="shared" si="8"/>
        <v>15</v>
      </c>
      <c r="AA37" s="5">
        <f t="shared" si="20"/>
        <v>8</v>
      </c>
      <c r="AB37" s="5">
        <f t="shared" si="21"/>
        <v>7</v>
      </c>
      <c r="AC37" s="5">
        <v>1</v>
      </c>
      <c r="AD37" s="5">
        <v>0</v>
      </c>
      <c r="AE37" s="5">
        <v>1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f t="shared" si="22"/>
        <v>15</v>
      </c>
      <c r="AM37" s="5">
        <f t="shared" si="23"/>
        <v>8</v>
      </c>
      <c r="AN37" s="5">
        <f t="shared" si="24"/>
        <v>7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f t="shared" si="25"/>
        <v>15</v>
      </c>
      <c r="AY37" s="5">
        <f t="shared" si="26"/>
        <v>8</v>
      </c>
      <c r="AZ37" s="5">
        <f t="shared" si="27"/>
        <v>7</v>
      </c>
      <c r="BA37" s="5"/>
      <c r="BB37" s="5"/>
      <c r="BC37" s="5"/>
      <c r="BD37" s="5">
        <f t="shared" si="17"/>
        <v>15</v>
      </c>
      <c r="BE37" s="5">
        <f t="shared" si="18"/>
        <v>8</v>
      </c>
      <c r="BF37" s="5">
        <f t="shared" si="19"/>
        <v>7</v>
      </c>
    </row>
    <row r="38" spans="1:58" x14ac:dyDescent="0.25">
      <c r="A38" s="6" t="s">
        <v>75</v>
      </c>
      <c r="B38" s="5">
        <v>0</v>
      </c>
      <c r="C38" s="5">
        <v>0</v>
      </c>
      <c r="D38" s="5">
        <v>0</v>
      </c>
      <c r="E38" s="5">
        <v>1</v>
      </c>
      <c r="F38" s="5">
        <v>0</v>
      </c>
      <c r="G38" s="5">
        <v>1</v>
      </c>
      <c r="H38" s="5">
        <v>6</v>
      </c>
      <c r="I38" s="5">
        <v>0</v>
      </c>
      <c r="J38" s="5">
        <v>6</v>
      </c>
      <c r="K38" s="5">
        <f t="shared" si="5"/>
        <v>15</v>
      </c>
      <c r="L38" s="5">
        <f t="shared" si="6"/>
        <v>2</v>
      </c>
      <c r="M38" s="5">
        <f t="shared" si="7"/>
        <v>13</v>
      </c>
      <c r="N38" s="5">
        <v>15</v>
      </c>
      <c r="O38" s="5">
        <v>2</v>
      </c>
      <c r="P38" s="5">
        <v>13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f t="shared" si="8"/>
        <v>22</v>
      </c>
      <c r="AA38" s="5">
        <f t="shared" si="20"/>
        <v>2</v>
      </c>
      <c r="AB38" s="5">
        <f t="shared" si="21"/>
        <v>20</v>
      </c>
      <c r="AC38" s="5">
        <v>1</v>
      </c>
      <c r="AD38" s="5">
        <v>0</v>
      </c>
      <c r="AE38" s="5">
        <v>1</v>
      </c>
      <c r="AF38" s="5">
        <v>1</v>
      </c>
      <c r="AG38" s="5">
        <v>0</v>
      </c>
      <c r="AH38" s="5">
        <v>1</v>
      </c>
      <c r="AI38" s="5">
        <v>0</v>
      </c>
      <c r="AJ38" s="5">
        <v>0</v>
      </c>
      <c r="AK38" s="5">
        <v>0</v>
      </c>
      <c r="AL38" s="5">
        <f t="shared" si="22"/>
        <v>22</v>
      </c>
      <c r="AM38" s="5">
        <f t="shared" si="23"/>
        <v>2</v>
      </c>
      <c r="AN38" s="5">
        <f t="shared" si="24"/>
        <v>20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f t="shared" si="25"/>
        <v>22</v>
      </c>
      <c r="AY38" s="5">
        <f t="shared" si="26"/>
        <v>2</v>
      </c>
      <c r="AZ38" s="5">
        <f t="shared" si="27"/>
        <v>20</v>
      </c>
      <c r="BA38" s="5"/>
      <c r="BB38" s="5"/>
      <c r="BC38" s="5"/>
      <c r="BD38" s="5">
        <f t="shared" si="17"/>
        <v>22</v>
      </c>
      <c r="BE38" s="5">
        <f t="shared" si="18"/>
        <v>2</v>
      </c>
      <c r="BF38" s="5">
        <f t="shared" si="19"/>
        <v>20</v>
      </c>
    </row>
    <row r="39" spans="1:58" x14ac:dyDescent="0.25">
      <c r="A39" s="6" t="s">
        <v>76</v>
      </c>
      <c r="B39" s="5">
        <v>0</v>
      </c>
      <c r="C39" s="5">
        <v>0</v>
      </c>
      <c r="D39" s="5">
        <v>0</v>
      </c>
      <c r="E39" s="5">
        <v>1</v>
      </c>
      <c r="F39" s="5">
        <v>0</v>
      </c>
      <c r="G39" s="5">
        <v>1</v>
      </c>
      <c r="H39" s="5">
        <v>4</v>
      </c>
      <c r="I39" s="5">
        <v>0</v>
      </c>
      <c r="J39" s="5">
        <v>4</v>
      </c>
      <c r="K39" s="5">
        <f t="shared" si="5"/>
        <v>10</v>
      </c>
      <c r="L39" s="5">
        <v>0</v>
      </c>
      <c r="M39" s="5">
        <v>10</v>
      </c>
      <c r="N39" s="5">
        <v>10</v>
      </c>
      <c r="O39" s="5">
        <v>0</v>
      </c>
      <c r="P39" s="5">
        <v>10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f t="shared" si="8"/>
        <v>15</v>
      </c>
      <c r="AA39" s="5">
        <f t="shared" si="20"/>
        <v>0</v>
      </c>
      <c r="AB39" s="5">
        <f t="shared" si="21"/>
        <v>15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f t="shared" si="22"/>
        <v>15</v>
      </c>
      <c r="AM39" s="5">
        <f t="shared" si="23"/>
        <v>0</v>
      </c>
      <c r="AN39" s="5">
        <f t="shared" si="24"/>
        <v>15</v>
      </c>
      <c r="AO39" s="5">
        <v>1</v>
      </c>
      <c r="AP39" s="5">
        <v>0</v>
      </c>
      <c r="AQ39" s="5">
        <v>1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f t="shared" si="25"/>
        <v>16</v>
      </c>
      <c r="AY39" s="5">
        <f t="shared" si="26"/>
        <v>0</v>
      </c>
      <c r="AZ39" s="5">
        <f t="shared" si="27"/>
        <v>16</v>
      </c>
      <c r="BA39" s="5"/>
      <c r="BB39" s="5"/>
      <c r="BC39" s="5"/>
      <c r="BD39" s="5">
        <f t="shared" si="17"/>
        <v>16</v>
      </c>
      <c r="BE39" s="5">
        <f t="shared" si="18"/>
        <v>0</v>
      </c>
      <c r="BF39" s="5">
        <f t="shared" si="19"/>
        <v>16</v>
      </c>
    </row>
    <row r="40" spans="1:58" x14ac:dyDescent="0.25">
      <c r="A40" s="6" t="s">
        <v>77</v>
      </c>
      <c r="B40" s="5">
        <v>1</v>
      </c>
      <c r="C40" s="5">
        <v>1</v>
      </c>
      <c r="D40" s="5">
        <v>0</v>
      </c>
      <c r="E40" s="5">
        <v>0</v>
      </c>
      <c r="F40" s="5">
        <v>0</v>
      </c>
      <c r="G40" s="5">
        <v>0</v>
      </c>
      <c r="H40" s="5">
        <v>2</v>
      </c>
      <c r="I40" s="5">
        <v>2</v>
      </c>
      <c r="J40" s="5">
        <v>0</v>
      </c>
      <c r="K40" s="5">
        <f t="shared" si="5"/>
        <v>33</v>
      </c>
      <c r="L40" s="5">
        <f t="shared" si="6"/>
        <v>30</v>
      </c>
      <c r="M40" s="5">
        <f t="shared" si="7"/>
        <v>3</v>
      </c>
      <c r="N40" s="5">
        <v>27</v>
      </c>
      <c r="O40" s="5">
        <v>24</v>
      </c>
      <c r="P40" s="5">
        <v>3</v>
      </c>
      <c r="Q40" s="5">
        <v>2</v>
      </c>
      <c r="R40" s="5">
        <v>2</v>
      </c>
      <c r="S40" s="5">
        <v>0</v>
      </c>
      <c r="T40" s="5">
        <v>2</v>
      </c>
      <c r="U40" s="5">
        <v>2</v>
      </c>
      <c r="V40" s="5">
        <v>0</v>
      </c>
      <c r="W40" s="5">
        <v>2</v>
      </c>
      <c r="X40" s="5">
        <v>2</v>
      </c>
      <c r="Y40" s="5">
        <v>0</v>
      </c>
      <c r="Z40" s="5">
        <f t="shared" si="8"/>
        <v>36</v>
      </c>
      <c r="AA40" s="5">
        <f t="shared" si="20"/>
        <v>33</v>
      </c>
      <c r="AB40" s="5">
        <f t="shared" si="21"/>
        <v>3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1</v>
      </c>
      <c r="AJ40" s="5">
        <v>1</v>
      </c>
      <c r="AK40" s="5">
        <v>0</v>
      </c>
      <c r="AL40" s="5">
        <f t="shared" si="22"/>
        <v>37</v>
      </c>
      <c r="AM40" s="5">
        <f t="shared" si="23"/>
        <v>34</v>
      </c>
      <c r="AN40" s="5">
        <f t="shared" si="24"/>
        <v>3</v>
      </c>
      <c r="AO40" s="5">
        <v>2</v>
      </c>
      <c r="AP40" s="5">
        <v>2</v>
      </c>
      <c r="AQ40" s="5">
        <v>0</v>
      </c>
      <c r="AR40" s="5">
        <v>0</v>
      </c>
      <c r="AS40" s="5">
        <v>0</v>
      </c>
      <c r="AT40" s="5">
        <v>0</v>
      </c>
      <c r="AU40" s="5">
        <v>1</v>
      </c>
      <c r="AV40" s="5">
        <v>1</v>
      </c>
      <c r="AW40" s="5">
        <v>0</v>
      </c>
      <c r="AX40" s="5">
        <f t="shared" si="25"/>
        <v>40</v>
      </c>
      <c r="AY40" s="5">
        <f t="shared" si="26"/>
        <v>37</v>
      </c>
      <c r="AZ40" s="5">
        <f t="shared" si="27"/>
        <v>3</v>
      </c>
      <c r="BA40" s="5">
        <v>2</v>
      </c>
      <c r="BB40" s="5">
        <v>2</v>
      </c>
      <c r="BC40" s="5"/>
      <c r="BD40" s="5">
        <f t="shared" si="17"/>
        <v>42</v>
      </c>
      <c r="BE40" s="5">
        <f t="shared" si="18"/>
        <v>39</v>
      </c>
      <c r="BF40" s="5">
        <f t="shared" si="19"/>
        <v>3</v>
      </c>
    </row>
    <row r="41" spans="1:58" x14ac:dyDescent="0.25">
      <c r="A41" s="6" t="s">
        <v>78</v>
      </c>
      <c r="B41" s="5">
        <v>0</v>
      </c>
      <c r="C41" s="5">
        <v>0</v>
      </c>
      <c r="D41" s="5">
        <v>0</v>
      </c>
      <c r="E41" s="5">
        <v>1</v>
      </c>
      <c r="F41" s="5">
        <v>0</v>
      </c>
      <c r="G41" s="5">
        <v>1</v>
      </c>
      <c r="H41" s="5">
        <v>4</v>
      </c>
      <c r="I41" s="5">
        <v>0</v>
      </c>
      <c r="J41" s="5">
        <v>4</v>
      </c>
      <c r="K41" s="5">
        <f t="shared" si="5"/>
        <v>7</v>
      </c>
      <c r="L41" s="5">
        <f t="shared" si="6"/>
        <v>2</v>
      </c>
      <c r="M41" s="5">
        <f t="shared" si="7"/>
        <v>5</v>
      </c>
      <c r="N41" s="5">
        <v>7</v>
      </c>
      <c r="O41" s="5">
        <v>2</v>
      </c>
      <c r="P41" s="5">
        <v>5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f t="shared" si="8"/>
        <v>12</v>
      </c>
      <c r="AA41" s="5">
        <f t="shared" si="20"/>
        <v>2</v>
      </c>
      <c r="AB41" s="5">
        <f t="shared" si="21"/>
        <v>10</v>
      </c>
      <c r="AC41" s="5">
        <v>5</v>
      </c>
      <c r="AD41" s="5">
        <v>0</v>
      </c>
      <c r="AE41" s="5">
        <v>5</v>
      </c>
      <c r="AF41" s="5">
        <v>1</v>
      </c>
      <c r="AG41" s="5">
        <v>0</v>
      </c>
      <c r="AH41" s="5">
        <v>1</v>
      </c>
      <c r="AI41" s="5">
        <v>0</v>
      </c>
      <c r="AJ41" s="5">
        <v>0</v>
      </c>
      <c r="AK41" s="5">
        <v>0</v>
      </c>
      <c r="AL41" s="5">
        <f t="shared" si="22"/>
        <v>12</v>
      </c>
      <c r="AM41" s="5">
        <f t="shared" si="23"/>
        <v>2</v>
      </c>
      <c r="AN41" s="5">
        <f t="shared" si="24"/>
        <v>10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f t="shared" si="25"/>
        <v>12</v>
      </c>
      <c r="AY41" s="5">
        <f t="shared" si="26"/>
        <v>2</v>
      </c>
      <c r="AZ41" s="5">
        <f t="shared" si="27"/>
        <v>10</v>
      </c>
      <c r="BA41" s="5"/>
      <c r="BB41" s="5"/>
      <c r="BC41" s="5"/>
      <c r="BD41" s="5">
        <f t="shared" si="17"/>
        <v>12</v>
      </c>
      <c r="BE41" s="5">
        <f t="shared" si="18"/>
        <v>2</v>
      </c>
      <c r="BF41" s="5">
        <f t="shared" si="19"/>
        <v>10</v>
      </c>
    </row>
    <row r="42" spans="1:58" x14ac:dyDescent="0.25">
      <c r="A42" s="6" t="s">
        <v>79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2</v>
      </c>
      <c r="I42" s="5">
        <v>0</v>
      </c>
      <c r="J42" s="5">
        <v>2</v>
      </c>
      <c r="K42" s="5">
        <f t="shared" si="5"/>
        <v>12</v>
      </c>
      <c r="L42" s="5">
        <f t="shared" si="6"/>
        <v>0</v>
      </c>
      <c r="M42" s="5">
        <f t="shared" si="7"/>
        <v>12</v>
      </c>
      <c r="N42" s="5">
        <v>12</v>
      </c>
      <c r="O42" s="5">
        <v>0</v>
      </c>
      <c r="P42" s="5">
        <v>12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f t="shared" si="8"/>
        <v>14</v>
      </c>
      <c r="AA42" s="5">
        <f t="shared" si="20"/>
        <v>0</v>
      </c>
      <c r="AB42" s="5">
        <f t="shared" si="21"/>
        <v>14</v>
      </c>
      <c r="AC42" s="5">
        <v>2</v>
      </c>
      <c r="AD42" s="5">
        <v>0</v>
      </c>
      <c r="AE42" s="5">
        <v>2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f t="shared" si="22"/>
        <v>14</v>
      </c>
      <c r="AM42" s="5">
        <f t="shared" si="23"/>
        <v>0</v>
      </c>
      <c r="AN42" s="5">
        <f t="shared" si="24"/>
        <v>14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f t="shared" si="25"/>
        <v>14</v>
      </c>
      <c r="AY42" s="5">
        <f t="shared" si="26"/>
        <v>0</v>
      </c>
      <c r="AZ42" s="5">
        <f t="shared" si="27"/>
        <v>14</v>
      </c>
      <c r="BA42" s="5"/>
      <c r="BB42" s="5"/>
      <c r="BC42" s="5"/>
      <c r="BD42" s="5">
        <f t="shared" si="17"/>
        <v>14</v>
      </c>
      <c r="BE42" s="5">
        <f t="shared" si="18"/>
        <v>0</v>
      </c>
      <c r="BF42" s="5">
        <f t="shared" si="19"/>
        <v>14</v>
      </c>
    </row>
    <row r="43" spans="1:58" x14ac:dyDescent="0.25">
      <c r="A43" s="6" t="s">
        <v>80</v>
      </c>
      <c r="B43" s="5">
        <v>2</v>
      </c>
      <c r="C43" s="5">
        <v>0</v>
      </c>
      <c r="D43" s="5">
        <v>2</v>
      </c>
      <c r="E43" s="5">
        <v>2</v>
      </c>
      <c r="F43" s="5">
        <v>0</v>
      </c>
      <c r="G43" s="5">
        <v>2</v>
      </c>
      <c r="H43" s="5">
        <v>6</v>
      </c>
      <c r="I43" s="5">
        <v>0</v>
      </c>
      <c r="J43" s="5">
        <v>6</v>
      </c>
      <c r="K43" s="5">
        <f t="shared" si="5"/>
        <v>30</v>
      </c>
      <c r="L43" s="5">
        <f t="shared" si="6"/>
        <v>4</v>
      </c>
      <c r="M43" s="5">
        <f t="shared" si="7"/>
        <v>26</v>
      </c>
      <c r="N43" s="5">
        <v>30</v>
      </c>
      <c r="O43" s="5">
        <v>4</v>
      </c>
      <c r="P43" s="5">
        <v>26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f t="shared" si="8"/>
        <v>40</v>
      </c>
      <c r="AA43" s="5">
        <f t="shared" si="20"/>
        <v>4</v>
      </c>
      <c r="AB43" s="5">
        <f t="shared" si="21"/>
        <v>36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1</v>
      </c>
      <c r="AJ43" s="5">
        <v>1</v>
      </c>
      <c r="AK43" s="5">
        <v>0</v>
      </c>
      <c r="AL43" s="5">
        <f t="shared" si="22"/>
        <v>41</v>
      </c>
      <c r="AM43" s="5">
        <f t="shared" si="23"/>
        <v>5</v>
      </c>
      <c r="AN43" s="5">
        <f t="shared" si="24"/>
        <v>36</v>
      </c>
      <c r="AO43" s="5">
        <v>2</v>
      </c>
      <c r="AP43" s="5">
        <v>1</v>
      </c>
      <c r="AQ43" s="5">
        <v>1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f t="shared" si="25"/>
        <v>43</v>
      </c>
      <c r="AY43" s="5">
        <f t="shared" si="26"/>
        <v>6</v>
      </c>
      <c r="AZ43" s="5">
        <f t="shared" si="27"/>
        <v>37</v>
      </c>
      <c r="BA43" s="5">
        <v>1</v>
      </c>
      <c r="BB43" s="5">
        <v>1</v>
      </c>
      <c r="BC43" s="5"/>
      <c r="BD43" s="5">
        <f t="shared" si="17"/>
        <v>44</v>
      </c>
      <c r="BE43" s="5">
        <f t="shared" si="18"/>
        <v>7</v>
      </c>
      <c r="BF43" s="5">
        <f t="shared" si="19"/>
        <v>37</v>
      </c>
    </row>
    <row r="44" spans="1:58" x14ac:dyDescent="0.25">
      <c r="A44" s="6" t="s">
        <v>81</v>
      </c>
      <c r="B44" s="5">
        <v>4</v>
      </c>
      <c r="C44" s="5">
        <v>0</v>
      </c>
      <c r="D44" s="5">
        <v>4</v>
      </c>
      <c r="E44" s="5">
        <v>2</v>
      </c>
      <c r="F44" s="5">
        <v>0</v>
      </c>
      <c r="G44" s="5">
        <v>2</v>
      </c>
      <c r="H44" s="5">
        <v>2</v>
      </c>
      <c r="I44" s="5">
        <v>0</v>
      </c>
      <c r="J44" s="5">
        <v>2</v>
      </c>
      <c r="K44" s="5">
        <f t="shared" si="5"/>
        <v>18</v>
      </c>
      <c r="L44" s="5">
        <f t="shared" si="6"/>
        <v>0</v>
      </c>
      <c r="M44" s="5">
        <f t="shared" si="7"/>
        <v>18</v>
      </c>
      <c r="N44" s="5">
        <v>18</v>
      </c>
      <c r="O44" s="5">
        <v>0</v>
      </c>
      <c r="P44" s="5">
        <v>18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f t="shared" si="8"/>
        <v>26</v>
      </c>
      <c r="AA44" s="5">
        <f t="shared" si="20"/>
        <v>0</v>
      </c>
      <c r="AB44" s="5">
        <f t="shared" si="21"/>
        <v>26</v>
      </c>
      <c r="AC44" s="5">
        <v>12</v>
      </c>
      <c r="AD44" s="5">
        <v>0</v>
      </c>
      <c r="AE44" s="5">
        <v>12</v>
      </c>
      <c r="AF44" s="5">
        <v>2</v>
      </c>
      <c r="AG44" s="5">
        <v>0</v>
      </c>
      <c r="AH44" s="5">
        <v>2</v>
      </c>
      <c r="AI44" s="5">
        <v>2</v>
      </c>
      <c r="AJ44" s="5">
        <v>0</v>
      </c>
      <c r="AK44" s="5">
        <v>2</v>
      </c>
      <c r="AL44" s="5">
        <f t="shared" si="22"/>
        <v>28</v>
      </c>
      <c r="AM44" s="5">
        <f t="shared" si="23"/>
        <v>0</v>
      </c>
      <c r="AN44" s="5">
        <f t="shared" si="24"/>
        <v>28</v>
      </c>
      <c r="AO44" s="5">
        <v>0</v>
      </c>
      <c r="AP44" s="5">
        <v>0</v>
      </c>
      <c r="AQ44" s="5">
        <v>0</v>
      </c>
      <c r="AR44" s="5">
        <v>1</v>
      </c>
      <c r="AS44" s="5">
        <v>0</v>
      </c>
      <c r="AT44" s="5">
        <v>1</v>
      </c>
      <c r="AU44" s="5">
        <v>0</v>
      </c>
      <c r="AV44" s="5">
        <v>0</v>
      </c>
      <c r="AW44" s="5">
        <v>0</v>
      </c>
      <c r="AX44" s="5">
        <f t="shared" si="25"/>
        <v>29</v>
      </c>
      <c r="AY44" s="5">
        <f t="shared" si="26"/>
        <v>0</v>
      </c>
      <c r="AZ44" s="5">
        <f t="shared" si="27"/>
        <v>29</v>
      </c>
      <c r="BA44" s="5"/>
      <c r="BB44" s="5"/>
      <c r="BC44" s="5"/>
      <c r="BD44" s="5">
        <f t="shared" si="17"/>
        <v>29</v>
      </c>
      <c r="BE44" s="5">
        <f t="shared" si="18"/>
        <v>0</v>
      </c>
      <c r="BF44" s="5">
        <f t="shared" si="19"/>
        <v>29</v>
      </c>
    </row>
    <row r="45" spans="1:58" x14ac:dyDescent="0.25">
      <c r="A45" s="6" t="s">
        <v>82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f t="shared" si="5"/>
        <v>17</v>
      </c>
      <c r="L45" s="5">
        <f t="shared" si="6"/>
        <v>11</v>
      </c>
      <c r="M45" s="5">
        <f t="shared" si="7"/>
        <v>6</v>
      </c>
      <c r="N45" s="5">
        <v>16</v>
      </c>
      <c r="O45" s="5">
        <v>10</v>
      </c>
      <c r="P45" s="5">
        <v>6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1</v>
      </c>
      <c r="X45" s="5">
        <v>1</v>
      </c>
      <c r="Y45" s="5">
        <v>0</v>
      </c>
      <c r="Z45" s="5">
        <f t="shared" si="8"/>
        <v>17</v>
      </c>
      <c r="AA45" s="5">
        <f t="shared" si="20"/>
        <v>11</v>
      </c>
      <c r="AB45" s="5">
        <f t="shared" si="21"/>
        <v>6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f t="shared" si="22"/>
        <v>17</v>
      </c>
      <c r="AM45" s="5">
        <f t="shared" si="23"/>
        <v>11</v>
      </c>
      <c r="AN45" s="5">
        <f t="shared" si="24"/>
        <v>6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f t="shared" si="25"/>
        <v>17</v>
      </c>
      <c r="AY45" s="5">
        <f t="shared" si="26"/>
        <v>11</v>
      </c>
      <c r="AZ45" s="5">
        <f t="shared" si="27"/>
        <v>6</v>
      </c>
      <c r="BA45" s="5"/>
      <c r="BB45" s="5"/>
      <c r="BC45" s="5"/>
      <c r="BD45" s="5">
        <f t="shared" si="17"/>
        <v>17</v>
      </c>
      <c r="BE45" s="5">
        <f t="shared" si="18"/>
        <v>11</v>
      </c>
      <c r="BF45" s="5">
        <f t="shared" si="19"/>
        <v>6</v>
      </c>
    </row>
    <row r="46" spans="1:58" s="41" customFormat="1" x14ac:dyDescent="0.25">
      <c r="A46" s="41" t="s">
        <v>24</v>
      </c>
      <c r="B46" s="43">
        <f>SUM(B4:B45)</f>
        <v>32</v>
      </c>
      <c r="C46" s="43">
        <f t="shared" ref="C46:BF46" si="28">SUM(C4:C45)</f>
        <v>8</v>
      </c>
      <c r="D46" s="43">
        <f t="shared" si="28"/>
        <v>24</v>
      </c>
      <c r="E46" s="43">
        <f t="shared" si="28"/>
        <v>28</v>
      </c>
      <c r="F46" s="43">
        <f t="shared" si="28"/>
        <v>6</v>
      </c>
      <c r="G46" s="43">
        <f t="shared" si="28"/>
        <v>22</v>
      </c>
      <c r="H46" s="43">
        <f t="shared" si="28"/>
        <v>109</v>
      </c>
      <c r="I46" s="43">
        <f t="shared" si="28"/>
        <v>17</v>
      </c>
      <c r="J46" s="43">
        <f t="shared" si="28"/>
        <v>92</v>
      </c>
      <c r="K46" s="43">
        <f t="shared" si="28"/>
        <v>644</v>
      </c>
      <c r="L46" s="43">
        <f t="shared" si="28"/>
        <v>320</v>
      </c>
      <c r="M46" s="43">
        <f t="shared" si="28"/>
        <v>324</v>
      </c>
      <c r="N46" s="43">
        <f t="shared" si="28"/>
        <v>606</v>
      </c>
      <c r="O46" s="43">
        <f t="shared" si="28"/>
        <v>282</v>
      </c>
      <c r="P46" s="43">
        <f t="shared" si="28"/>
        <v>324</v>
      </c>
      <c r="Q46" s="43">
        <f t="shared" si="28"/>
        <v>8</v>
      </c>
      <c r="R46" s="43">
        <f t="shared" si="28"/>
        <v>8</v>
      </c>
      <c r="S46" s="43">
        <f t="shared" si="28"/>
        <v>0</v>
      </c>
      <c r="T46" s="43">
        <f t="shared" si="28"/>
        <v>14</v>
      </c>
      <c r="U46" s="43">
        <f t="shared" si="28"/>
        <v>14</v>
      </c>
      <c r="V46" s="43">
        <f t="shared" si="28"/>
        <v>0</v>
      </c>
      <c r="W46" s="43">
        <f t="shared" si="28"/>
        <v>16</v>
      </c>
      <c r="X46" s="43">
        <f t="shared" si="28"/>
        <v>16</v>
      </c>
      <c r="Y46" s="43">
        <f t="shared" si="28"/>
        <v>0</v>
      </c>
      <c r="Z46" s="43">
        <f t="shared" si="28"/>
        <v>813</v>
      </c>
      <c r="AA46" s="43">
        <f t="shared" si="28"/>
        <v>351</v>
      </c>
      <c r="AB46" s="43">
        <f t="shared" si="28"/>
        <v>462</v>
      </c>
      <c r="AC46" s="43">
        <f t="shared" si="28"/>
        <v>136</v>
      </c>
      <c r="AD46" s="43">
        <f t="shared" si="28"/>
        <v>0</v>
      </c>
      <c r="AE46" s="43">
        <f t="shared" si="28"/>
        <v>136</v>
      </c>
      <c r="AF46" s="43">
        <f t="shared" si="28"/>
        <v>30</v>
      </c>
      <c r="AG46" s="43">
        <f t="shared" si="28"/>
        <v>0</v>
      </c>
      <c r="AH46" s="43">
        <f t="shared" si="28"/>
        <v>30</v>
      </c>
      <c r="AI46" s="43">
        <f t="shared" si="28"/>
        <v>12</v>
      </c>
      <c r="AJ46" s="43">
        <f t="shared" si="28"/>
        <v>9</v>
      </c>
      <c r="AK46" s="43">
        <f t="shared" si="28"/>
        <v>3</v>
      </c>
      <c r="AL46" s="43">
        <f t="shared" si="28"/>
        <v>825</v>
      </c>
      <c r="AM46" s="43">
        <f t="shared" si="28"/>
        <v>360</v>
      </c>
      <c r="AN46" s="43">
        <f t="shared" si="28"/>
        <v>465</v>
      </c>
      <c r="AO46" s="43">
        <f t="shared" si="28"/>
        <v>36</v>
      </c>
      <c r="AP46" s="43">
        <f t="shared" si="28"/>
        <v>33</v>
      </c>
      <c r="AQ46" s="43">
        <f t="shared" si="28"/>
        <v>3</v>
      </c>
      <c r="AR46" s="43">
        <f t="shared" si="28"/>
        <v>5</v>
      </c>
      <c r="AS46" s="43">
        <f t="shared" si="28"/>
        <v>4</v>
      </c>
      <c r="AT46" s="43">
        <f t="shared" si="28"/>
        <v>1</v>
      </c>
      <c r="AU46" s="43">
        <f t="shared" si="28"/>
        <v>1</v>
      </c>
      <c r="AV46" s="43">
        <f t="shared" si="28"/>
        <v>1</v>
      </c>
      <c r="AW46" s="43">
        <f t="shared" si="28"/>
        <v>0</v>
      </c>
      <c r="AX46" s="43">
        <f t="shared" si="28"/>
        <v>867</v>
      </c>
      <c r="AY46" s="43">
        <f t="shared" si="28"/>
        <v>398</v>
      </c>
      <c r="AZ46" s="43">
        <f t="shared" si="28"/>
        <v>469</v>
      </c>
      <c r="BA46" s="43">
        <f t="shared" si="28"/>
        <v>14</v>
      </c>
      <c r="BB46" s="43">
        <f t="shared" si="28"/>
        <v>13</v>
      </c>
      <c r="BC46" s="43">
        <f t="shared" si="28"/>
        <v>1</v>
      </c>
      <c r="BD46" s="43">
        <f t="shared" si="28"/>
        <v>881</v>
      </c>
      <c r="BE46" s="43">
        <f t="shared" si="28"/>
        <v>411</v>
      </c>
      <c r="BF46" s="43">
        <f t="shared" si="28"/>
        <v>470</v>
      </c>
    </row>
    <row r="47" spans="1:58" s="44" customFormat="1" x14ac:dyDescent="0.25"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</row>
    <row r="48" spans="1:58" s="44" customFormat="1" x14ac:dyDescent="0.25"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</row>
    <row r="49" spans="2:49" s="44" customFormat="1" x14ac:dyDescent="0.25"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</row>
    <row r="50" spans="2:49" s="44" customFormat="1" x14ac:dyDescent="0.25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</row>
    <row r="51" spans="2:49" s="44" customFormat="1" x14ac:dyDescent="0.25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</row>
    <row r="52" spans="2:49" s="44" customFormat="1" x14ac:dyDescent="0.25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</row>
    <row r="53" spans="2:49" s="44" customFormat="1" x14ac:dyDescent="0.25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</row>
    <row r="54" spans="2:49" s="44" customFormat="1" x14ac:dyDescent="0.25"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</row>
    <row r="55" spans="2:49" s="44" customFormat="1" x14ac:dyDescent="0.25"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</row>
    <row r="56" spans="2:49" s="44" customFormat="1" x14ac:dyDescent="0.25"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</row>
    <row r="57" spans="2:49" s="44" customFormat="1" x14ac:dyDescent="0.25"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</row>
    <row r="58" spans="2:49" s="44" customFormat="1" x14ac:dyDescent="0.25"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</row>
    <row r="59" spans="2:49" s="44" customFormat="1" x14ac:dyDescent="0.25"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</row>
    <row r="60" spans="2:49" s="44" customFormat="1" x14ac:dyDescent="0.25"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</row>
    <row r="61" spans="2:49" s="44" customFormat="1" x14ac:dyDescent="0.25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</row>
    <row r="62" spans="2:49" s="44" customFormat="1" x14ac:dyDescent="0.25"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</row>
    <row r="63" spans="2:49" s="44" customFormat="1" x14ac:dyDescent="0.25"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</row>
    <row r="64" spans="2:49" s="44" customFormat="1" x14ac:dyDescent="0.25"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</row>
    <row r="65" spans="2:49" s="44" customFormat="1" x14ac:dyDescent="0.25"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</row>
    <row r="66" spans="2:49" s="44" customFormat="1" x14ac:dyDescent="0.25"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</row>
    <row r="67" spans="2:49" s="44" customFormat="1" x14ac:dyDescent="0.25"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</row>
    <row r="68" spans="2:49" s="44" customFormat="1" x14ac:dyDescent="0.25"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</row>
    <row r="69" spans="2:49" s="44" customFormat="1" x14ac:dyDescent="0.25"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</row>
    <row r="70" spans="2:49" s="44" customFormat="1" x14ac:dyDescent="0.25"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</row>
    <row r="71" spans="2:49" s="44" customFormat="1" x14ac:dyDescent="0.25"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</row>
    <row r="72" spans="2:49" s="44" customFormat="1" x14ac:dyDescent="0.25"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</row>
    <row r="73" spans="2:49" s="44" customFormat="1" x14ac:dyDescent="0.25"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</row>
    <row r="74" spans="2:49" s="44" customFormat="1" x14ac:dyDescent="0.25"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</row>
    <row r="75" spans="2:49" s="44" customFormat="1" x14ac:dyDescent="0.25"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</row>
    <row r="76" spans="2:49" s="44" customFormat="1" x14ac:dyDescent="0.25"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</row>
    <row r="77" spans="2:49" s="44" customFormat="1" x14ac:dyDescent="0.25"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</row>
    <row r="78" spans="2:49" s="44" customFormat="1" x14ac:dyDescent="0.25"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</row>
    <row r="79" spans="2:49" s="44" customFormat="1" x14ac:dyDescent="0.25"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</row>
    <row r="80" spans="2:49" s="44" customFormat="1" x14ac:dyDescent="0.25"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</row>
    <row r="81" spans="2:49" s="44" customFormat="1" x14ac:dyDescent="0.25"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</row>
    <row r="82" spans="2:49" s="44" customFormat="1" x14ac:dyDescent="0.25"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</row>
  </sheetData>
  <mergeCells count="21">
    <mergeCell ref="Z1:AB2"/>
    <mergeCell ref="AI1:AK2"/>
    <mergeCell ref="AL1:AN2"/>
    <mergeCell ref="N1:Y1"/>
    <mergeCell ref="A1:A3"/>
    <mergeCell ref="B1:D2"/>
    <mergeCell ref="E1:G2"/>
    <mergeCell ref="H1:J2"/>
    <mergeCell ref="K1:M2"/>
    <mergeCell ref="N2:P2"/>
    <mergeCell ref="Q2:S2"/>
    <mergeCell ref="T2:V2"/>
    <mergeCell ref="W2:Y2"/>
    <mergeCell ref="BD1:BF2"/>
    <mergeCell ref="BA1:BC2"/>
    <mergeCell ref="AX1:AZ2"/>
    <mergeCell ref="AC1:AE2"/>
    <mergeCell ref="AF1:AH2"/>
    <mergeCell ref="AO1:AQ2"/>
    <mergeCell ref="AR1:AT2"/>
    <mergeCell ref="AU1:AW2"/>
  </mergeCells>
  <pageMargins left="0.7" right="0.7" top="0.75" bottom="0.75" header="0.3" footer="0.3"/>
  <pageSetup paperSize="9" scale="6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01ED8-DD7D-44F3-ABBE-FEC762551516}">
  <dimension ref="A1:AD3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3" sqref="C23"/>
    </sheetView>
  </sheetViews>
  <sheetFormatPr defaultRowHeight="18.75" customHeight="1" x14ac:dyDescent="0.25"/>
  <cols>
    <col min="2" max="2" width="54.875" customWidth="1"/>
    <col min="3" max="3" width="45.125" customWidth="1"/>
    <col min="4" max="4" width="7.5" customWidth="1"/>
    <col min="6" max="6" width="10.125" customWidth="1"/>
    <col min="7" max="7" width="9.75" customWidth="1"/>
  </cols>
  <sheetData>
    <row r="1" spans="1:30" ht="66.75" customHeight="1" x14ac:dyDescent="0.25">
      <c r="A1" s="22" t="s">
        <v>202</v>
      </c>
      <c r="B1" s="22" t="s">
        <v>83</v>
      </c>
      <c r="C1" s="22" t="s">
        <v>84</v>
      </c>
      <c r="D1" s="22" t="s">
        <v>85</v>
      </c>
      <c r="E1" s="22" t="s">
        <v>203</v>
      </c>
      <c r="F1" s="23" t="s">
        <v>204</v>
      </c>
      <c r="G1" s="23" t="s">
        <v>205</v>
      </c>
      <c r="H1" s="22" t="s">
        <v>206</v>
      </c>
      <c r="I1" s="22" t="s">
        <v>207</v>
      </c>
      <c r="J1" s="22" t="s">
        <v>208</v>
      </c>
      <c r="K1" s="22" t="s">
        <v>209</v>
      </c>
      <c r="L1" s="22" t="s">
        <v>210</v>
      </c>
      <c r="M1" s="22" t="s">
        <v>211</v>
      </c>
      <c r="N1" s="22" t="s">
        <v>212</v>
      </c>
      <c r="O1" t="s">
        <v>213</v>
      </c>
      <c r="P1" t="s">
        <v>214</v>
      </c>
      <c r="Q1" t="s">
        <v>215</v>
      </c>
      <c r="R1" t="s">
        <v>216</v>
      </c>
      <c r="S1" t="s">
        <v>86</v>
      </c>
      <c r="T1" t="s">
        <v>87</v>
      </c>
      <c r="U1" t="s">
        <v>88</v>
      </c>
      <c r="V1" t="s">
        <v>89</v>
      </c>
      <c r="W1" t="s">
        <v>90</v>
      </c>
      <c r="X1" t="s">
        <v>91</v>
      </c>
      <c r="Y1" t="s">
        <v>92</v>
      </c>
      <c r="Z1" t="s">
        <v>93</v>
      </c>
      <c r="AA1" t="s">
        <v>94</v>
      </c>
      <c r="AB1" t="s">
        <v>95</v>
      </c>
      <c r="AC1" t="s">
        <v>96</v>
      </c>
      <c r="AD1" t="s">
        <v>97</v>
      </c>
    </row>
    <row r="2" spans="1:30" ht="18.75" customHeight="1" x14ac:dyDescent="0.25">
      <c r="A2" s="24">
        <v>51673</v>
      </c>
      <c r="B2" s="24" t="s">
        <v>103</v>
      </c>
      <c r="C2" s="24" t="s">
        <v>104</v>
      </c>
      <c r="D2" s="24" t="s">
        <v>105</v>
      </c>
      <c r="E2" s="24">
        <v>49437122</v>
      </c>
      <c r="F2" s="25" t="s">
        <v>217</v>
      </c>
      <c r="G2" s="26" t="s">
        <v>218</v>
      </c>
      <c r="H2" s="27" t="s">
        <v>219</v>
      </c>
      <c r="I2" s="27" t="s">
        <v>220</v>
      </c>
      <c r="J2" s="27" t="s">
        <v>221</v>
      </c>
      <c r="K2" s="27" t="s">
        <v>153</v>
      </c>
      <c r="L2" s="27" t="s">
        <v>222</v>
      </c>
      <c r="M2" s="27" t="s">
        <v>223</v>
      </c>
      <c r="N2" s="27" t="s">
        <v>224</v>
      </c>
      <c r="O2" t="s">
        <v>225</v>
      </c>
      <c r="P2" t="s">
        <v>226</v>
      </c>
      <c r="Q2">
        <v>383001001</v>
      </c>
      <c r="R2">
        <v>1023802563828</v>
      </c>
      <c r="S2" t="s">
        <v>98</v>
      </c>
      <c r="T2" t="s">
        <v>110</v>
      </c>
      <c r="U2" t="s">
        <v>9</v>
      </c>
      <c r="V2">
        <v>53.410212999999999</v>
      </c>
      <c r="W2">
        <v>106.10329400000001</v>
      </c>
      <c r="X2" t="s">
        <v>100</v>
      </c>
      <c r="Y2" t="s">
        <v>101</v>
      </c>
      <c r="Z2" t="s">
        <v>100</v>
      </c>
      <c r="AA2" t="s">
        <v>100</v>
      </c>
      <c r="AB2" t="s">
        <v>100</v>
      </c>
      <c r="AC2" t="s">
        <v>100</v>
      </c>
      <c r="AD2" t="s">
        <v>111</v>
      </c>
    </row>
    <row r="3" spans="1:30" ht="18.75" customHeight="1" x14ac:dyDescent="0.25">
      <c r="A3" s="28">
        <v>51527</v>
      </c>
      <c r="B3" s="28" t="s">
        <v>103</v>
      </c>
      <c r="C3" s="28" t="s">
        <v>106</v>
      </c>
      <c r="D3" s="28" t="s">
        <v>107</v>
      </c>
      <c r="E3" s="28">
        <v>49437100</v>
      </c>
      <c r="F3" s="29" t="s">
        <v>217</v>
      </c>
      <c r="G3" s="30" t="s">
        <v>227</v>
      </c>
      <c r="H3" s="31" t="s">
        <v>228</v>
      </c>
      <c r="I3" s="31" t="s">
        <v>229</v>
      </c>
      <c r="J3" s="31" t="s">
        <v>230</v>
      </c>
      <c r="K3" s="31" t="s">
        <v>153</v>
      </c>
      <c r="L3" s="31" t="s">
        <v>231</v>
      </c>
      <c r="M3" s="31" t="s">
        <v>223</v>
      </c>
      <c r="N3" s="31" t="s">
        <v>224</v>
      </c>
      <c r="O3" t="s">
        <v>225</v>
      </c>
      <c r="P3" t="s">
        <v>232</v>
      </c>
      <c r="Q3">
        <v>383001001</v>
      </c>
      <c r="R3">
        <v>1023802563311</v>
      </c>
      <c r="S3" t="s">
        <v>98</v>
      </c>
      <c r="T3" t="s">
        <v>110</v>
      </c>
      <c r="U3" t="s">
        <v>9</v>
      </c>
      <c r="V3">
        <v>53.847304999999999</v>
      </c>
      <c r="W3">
        <v>105.987911</v>
      </c>
      <c r="X3" t="s">
        <v>100</v>
      </c>
      <c r="Y3" t="s">
        <v>101</v>
      </c>
      <c r="Z3" t="s">
        <v>100</v>
      </c>
      <c r="AA3" t="s">
        <v>100</v>
      </c>
      <c r="AB3" t="s">
        <v>100</v>
      </c>
      <c r="AC3" t="s">
        <v>100</v>
      </c>
      <c r="AD3" t="s">
        <v>112</v>
      </c>
    </row>
    <row r="4" spans="1:30" ht="18.75" customHeight="1" x14ac:dyDescent="0.25">
      <c r="A4" s="28">
        <v>51670</v>
      </c>
      <c r="B4" s="28" t="s">
        <v>103</v>
      </c>
      <c r="C4" s="28" t="s">
        <v>108</v>
      </c>
      <c r="D4" s="28" t="s">
        <v>109</v>
      </c>
      <c r="E4" s="28">
        <v>49437122</v>
      </c>
      <c r="F4" s="29" t="s">
        <v>217</v>
      </c>
      <c r="G4" s="30" t="s">
        <v>233</v>
      </c>
      <c r="H4" s="31" t="s">
        <v>234</v>
      </c>
      <c r="I4" s="31" t="s">
        <v>220</v>
      </c>
      <c r="J4" s="31" t="s">
        <v>221</v>
      </c>
      <c r="K4" s="31" t="s">
        <v>153</v>
      </c>
      <c r="L4" s="31" t="s">
        <v>222</v>
      </c>
      <c r="M4" s="31" t="s">
        <v>223</v>
      </c>
      <c r="N4" s="31" t="s">
        <v>224</v>
      </c>
      <c r="O4" t="s">
        <v>225</v>
      </c>
      <c r="P4" t="s">
        <v>226</v>
      </c>
      <c r="Q4">
        <v>383001001</v>
      </c>
      <c r="R4">
        <v>1023802563828</v>
      </c>
      <c r="S4" t="s">
        <v>98</v>
      </c>
      <c r="T4" t="s">
        <v>110</v>
      </c>
      <c r="U4" t="s">
        <v>9</v>
      </c>
      <c r="V4">
        <v>53.424883000000001</v>
      </c>
      <c r="W4">
        <v>105.98496299999999</v>
      </c>
      <c r="X4" t="s">
        <v>100</v>
      </c>
      <c r="Y4" t="s">
        <v>101</v>
      </c>
      <c r="Z4" t="s">
        <v>100</v>
      </c>
      <c r="AA4" t="s">
        <v>100</v>
      </c>
      <c r="AB4" t="s">
        <v>100</v>
      </c>
      <c r="AC4" t="s">
        <v>100</v>
      </c>
      <c r="AD4" t="s">
        <v>113</v>
      </c>
    </row>
    <row r="5" spans="1:30" ht="18.75" customHeight="1" x14ac:dyDescent="0.25">
      <c r="A5">
        <v>51695</v>
      </c>
      <c r="B5" t="s">
        <v>114</v>
      </c>
      <c r="C5" t="s">
        <v>115</v>
      </c>
      <c r="D5" t="s">
        <v>116</v>
      </c>
      <c r="E5">
        <v>53355714</v>
      </c>
      <c r="F5" t="s">
        <v>217</v>
      </c>
      <c r="G5" t="s">
        <v>153</v>
      </c>
      <c r="H5" t="s">
        <v>235</v>
      </c>
      <c r="I5" t="s">
        <v>236</v>
      </c>
      <c r="J5" t="s">
        <v>237</v>
      </c>
      <c r="K5" t="s">
        <v>153</v>
      </c>
      <c r="L5" t="s">
        <v>238</v>
      </c>
      <c r="M5" t="s">
        <v>239</v>
      </c>
      <c r="N5" t="s">
        <v>224</v>
      </c>
      <c r="O5" t="s">
        <v>225</v>
      </c>
      <c r="P5" t="s">
        <v>240</v>
      </c>
      <c r="Q5">
        <v>385101001</v>
      </c>
      <c r="R5">
        <v>1028500567336</v>
      </c>
      <c r="S5" t="s">
        <v>98</v>
      </c>
      <c r="T5" t="s">
        <v>110</v>
      </c>
      <c r="U5" t="s">
        <v>9</v>
      </c>
      <c r="V5">
        <v>0</v>
      </c>
      <c r="W5">
        <v>0</v>
      </c>
      <c r="X5" t="s">
        <v>100</v>
      </c>
      <c r="Y5" t="s">
        <v>100</v>
      </c>
      <c r="Z5" t="s">
        <v>100</v>
      </c>
      <c r="AA5" t="s">
        <v>100</v>
      </c>
      <c r="AB5" t="s">
        <v>100</v>
      </c>
      <c r="AC5" t="s">
        <v>100</v>
      </c>
      <c r="AD5" t="s">
        <v>117</v>
      </c>
    </row>
    <row r="6" spans="1:30" ht="18.75" customHeight="1" x14ac:dyDescent="0.25">
      <c r="A6">
        <v>51106</v>
      </c>
      <c r="B6" t="s">
        <v>114</v>
      </c>
      <c r="C6" t="s">
        <v>118</v>
      </c>
      <c r="D6" t="s">
        <v>119</v>
      </c>
      <c r="E6">
        <v>55569017</v>
      </c>
      <c r="F6" t="s">
        <v>217</v>
      </c>
      <c r="G6" t="s">
        <v>153</v>
      </c>
      <c r="H6" t="s">
        <v>241</v>
      </c>
      <c r="I6" t="s">
        <v>242</v>
      </c>
      <c r="J6" t="s">
        <v>243</v>
      </c>
      <c r="K6" t="s">
        <v>244</v>
      </c>
      <c r="L6" t="s">
        <v>245</v>
      </c>
      <c r="M6" t="s">
        <v>239</v>
      </c>
      <c r="N6" t="s">
        <v>224</v>
      </c>
      <c r="O6" t="s">
        <v>225</v>
      </c>
      <c r="P6" t="s">
        <v>246</v>
      </c>
      <c r="Q6">
        <v>385101001</v>
      </c>
      <c r="R6">
        <v>1028500567357</v>
      </c>
      <c r="S6" t="s">
        <v>98</v>
      </c>
      <c r="T6" t="s">
        <v>110</v>
      </c>
      <c r="U6" t="s">
        <v>9</v>
      </c>
      <c r="V6">
        <v>0</v>
      </c>
      <c r="W6">
        <v>0</v>
      </c>
      <c r="X6" t="s">
        <v>100</v>
      </c>
      <c r="Y6" t="s">
        <v>100</v>
      </c>
      <c r="Z6" t="s">
        <v>100</v>
      </c>
      <c r="AA6" t="s">
        <v>100</v>
      </c>
      <c r="AB6" t="s">
        <v>100</v>
      </c>
      <c r="AC6" t="s">
        <v>100</v>
      </c>
      <c r="AD6" t="s">
        <v>120</v>
      </c>
    </row>
    <row r="7" spans="1:30" ht="18.75" customHeight="1" x14ac:dyDescent="0.25">
      <c r="A7">
        <v>51107</v>
      </c>
      <c r="B7" t="s">
        <v>114</v>
      </c>
      <c r="C7" t="s">
        <v>121</v>
      </c>
      <c r="D7" t="s">
        <v>122</v>
      </c>
      <c r="E7">
        <v>55569017</v>
      </c>
      <c r="F7" t="s">
        <v>217</v>
      </c>
      <c r="G7" t="s">
        <v>153</v>
      </c>
      <c r="H7" t="s">
        <v>247</v>
      </c>
      <c r="I7" t="s">
        <v>242</v>
      </c>
      <c r="J7" t="s">
        <v>243</v>
      </c>
      <c r="K7" t="s">
        <v>244</v>
      </c>
      <c r="L7" t="s">
        <v>245</v>
      </c>
      <c r="M7" t="s">
        <v>239</v>
      </c>
      <c r="N7" t="s">
        <v>224</v>
      </c>
      <c r="O7" t="s">
        <v>225</v>
      </c>
      <c r="P7" t="s">
        <v>246</v>
      </c>
      <c r="Q7">
        <v>385101001</v>
      </c>
      <c r="R7">
        <v>1028500567357</v>
      </c>
      <c r="S7" t="s">
        <v>98</v>
      </c>
      <c r="T7" t="s">
        <v>110</v>
      </c>
      <c r="U7" t="s">
        <v>9</v>
      </c>
      <c r="V7">
        <v>0</v>
      </c>
      <c r="W7">
        <v>0</v>
      </c>
      <c r="X7" t="s">
        <v>100</v>
      </c>
      <c r="Y7" t="s">
        <v>100</v>
      </c>
      <c r="Z7" t="s">
        <v>100</v>
      </c>
      <c r="AA7" t="s">
        <v>100</v>
      </c>
      <c r="AB7" t="s">
        <v>100</v>
      </c>
      <c r="AC7" t="s">
        <v>100</v>
      </c>
      <c r="AD7" t="s">
        <v>123</v>
      </c>
    </row>
    <row r="8" spans="1:30" ht="18.75" customHeight="1" x14ac:dyDescent="0.25">
      <c r="A8">
        <v>51069</v>
      </c>
      <c r="B8" t="s">
        <v>124</v>
      </c>
      <c r="C8" t="s">
        <v>125</v>
      </c>
      <c r="D8" t="s">
        <v>126</v>
      </c>
      <c r="E8">
        <v>46701104</v>
      </c>
      <c r="F8" t="s">
        <v>217</v>
      </c>
      <c r="G8" t="s">
        <v>248</v>
      </c>
      <c r="H8" t="s">
        <v>249</v>
      </c>
      <c r="I8" t="s">
        <v>250</v>
      </c>
      <c r="J8" t="s">
        <v>251</v>
      </c>
      <c r="K8" t="s">
        <v>251</v>
      </c>
      <c r="L8" t="s">
        <v>252</v>
      </c>
      <c r="M8" t="s">
        <v>253</v>
      </c>
      <c r="N8" t="s">
        <v>224</v>
      </c>
      <c r="O8" t="s">
        <v>225</v>
      </c>
      <c r="P8" t="s">
        <v>254</v>
      </c>
      <c r="Q8">
        <v>382501001</v>
      </c>
      <c r="R8">
        <v>1023801913541</v>
      </c>
      <c r="S8" t="s">
        <v>98</v>
      </c>
      <c r="T8" t="s">
        <v>110</v>
      </c>
      <c r="U8" t="s">
        <v>9</v>
      </c>
      <c r="V8">
        <v>53.269807999999998</v>
      </c>
      <c r="W8">
        <v>102.104552</v>
      </c>
      <c r="X8" t="s">
        <v>100</v>
      </c>
      <c r="Y8" t="s">
        <v>100</v>
      </c>
      <c r="Z8" t="s">
        <v>100</v>
      </c>
      <c r="AA8" t="s">
        <v>100</v>
      </c>
      <c r="AB8" t="s">
        <v>100</v>
      </c>
      <c r="AC8" t="s">
        <v>100</v>
      </c>
      <c r="AD8" t="s">
        <v>127</v>
      </c>
    </row>
    <row r="9" spans="1:30" ht="18.75" customHeight="1" x14ac:dyDescent="0.25">
      <c r="A9">
        <v>51094</v>
      </c>
      <c r="B9" t="s">
        <v>124</v>
      </c>
      <c r="C9" t="s">
        <v>128</v>
      </c>
      <c r="D9" t="s">
        <v>129</v>
      </c>
      <c r="E9">
        <v>49424042</v>
      </c>
      <c r="F9" t="s">
        <v>217</v>
      </c>
      <c r="G9" t="s">
        <v>255</v>
      </c>
      <c r="H9" t="s">
        <v>256</v>
      </c>
      <c r="I9" t="s">
        <v>257</v>
      </c>
      <c r="J9" t="s">
        <v>258</v>
      </c>
      <c r="K9" t="s">
        <v>258</v>
      </c>
      <c r="L9" t="s">
        <v>259</v>
      </c>
      <c r="M9" t="s">
        <v>253</v>
      </c>
      <c r="N9" t="s">
        <v>224</v>
      </c>
      <c r="O9" t="s">
        <v>225</v>
      </c>
      <c r="P9" t="s">
        <v>260</v>
      </c>
      <c r="Q9">
        <v>382501001</v>
      </c>
      <c r="R9">
        <v>1023801913300</v>
      </c>
      <c r="S9" t="s">
        <v>98</v>
      </c>
      <c r="T9" t="s">
        <v>110</v>
      </c>
      <c r="U9" t="s">
        <v>9</v>
      </c>
      <c r="V9">
        <v>53.420462999999998</v>
      </c>
      <c r="W9">
        <v>101.54901</v>
      </c>
      <c r="X9" t="s">
        <v>100</v>
      </c>
      <c r="Y9" t="s">
        <v>100</v>
      </c>
      <c r="Z9" t="s">
        <v>100</v>
      </c>
      <c r="AA9" t="s">
        <v>100</v>
      </c>
      <c r="AB9" t="s">
        <v>100</v>
      </c>
      <c r="AC9" t="s">
        <v>100</v>
      </c>
      <c r="AD9" t="s">
        <v>130</v>
      </c>
    </row>
    <row r="10" spans="1:30" ht="18.75" customHeight="1" x14ac:dyDescent="0.25">
      <c r="A10">
        <v>51073</v>
      </c>
      <c r="B10" t="s">
        <v>124</v>
      </c>
      <c r="C10" t="s">
        <v>131</v>
      </c>
      <c r="D10" t="s">
        <v>132</v>
      </c>
      <c r="E10">
        <v>49424013</v>
      </c>
      <c r="F10" t="s">
        <v>217</v>
      </c>
      <c r="G10" t="s">
        <v>261</v>
      </c>
      <c r="H10" t="s">
        <v>262</v>
      </c>
      <c r="I10" t="s">
        <v>263</v>
      </c>
      <c r="J10" t="s">
        <v>264</v>
      </c>
      <c r="K10" t="s">
        <v>264</v>
      </c>
      <c r="L10" t="s">
        <v>265</v>
      </c>
      <c r="M10" t="s">
        <v>253</v>
      </c>
      <c r="N10" t="s">
        <v>224</v>
      </c>
      <c r="O10" t="s">
        <v>225</v>
      </c>
      <c r="P10" t="s">
        <v>266</v>
      </c>
      <c r="Q10">
        <v>382501001</v>
      </c>
      <c r="R10">
        <v>1023801912430</v>
      </c>
      <c r="S10" t="s">
        <v>98</v>
      </c>
      <c r="T10" t="s">
        <v>110</v>
      </c>
      <c r="U10" t="s">
        <v>9</v>
      </c>
      <c r="V10">
        <v>53.344884</v>
      </c>
      <c r="W10">
        <v>102.241843</v>
      </c>
      <c r="X10" t="s">
        <v>100</v>
      </c>
      <c r="Y10" t="s">
        <v>100</v>
      </c>
      <c r="Z10" t="s">
        <v>100</v>
      </c>
      <c r="AA10" t="s">
        <v>100</v>
      </c>
      <c r="AB10" t="s">
        <v>100</v>
      </c>
      <c r="AC10" t="s">
        <v>100</v>
      </c>
      <c r="AD10" t="s">
        <v>133</v>
      </c>
    </row>
    <row r="11" spans="1:30" ht="18.75" customHeight="1" x14ac:dyDescent="0.25">
      <c r="A11">
        <v>53137</v>
      </c>
      <c r="B11" t="s">
        <v>134</v>
      </c>
      <c r="C11" t="s">
        <v>135</v>
      </c>
      <c r="D11" t="s">
        <v>136</v>
      </c>
      <c r="E11">
        <v>35638213</v>
      </c>
      <c r="F11" t="s">
        <v>267</v>
      </c>
      <c r="G11" t="s">
        <v>268</v>
      </c>
      <c r="H11" t="s">
        <v>269</v>
      </c>
      <c r="I11" t="s">
        <v>270</v>
      </c>
      <c r="J11" t="s">
        <v>271</v>
      </c>
      <c r="K11" t="s">
        <v>153</v>
      </c>
      <c r="L11" t="s">
        <v>272</v>
      </c>
      <c r="M11" t="s">
        <v>273</v>
      </c>
      <c r="N11" t="s">
        <v>224</v>
      </c>
      <c r="O11" t="s">
        <v>225</v>
      </c>
      <c r="P11" t="s">
        <v>274</v>
      </c>
      <c r="Q11">
        <v>385101001</v>
      </c>
      <c r="R11">
        <v>1028500565697</v>
      </c>
      <c r="S11" t="s">
        <v>98</v>
      </c>
      <c r="T11" t="s">
        <v>110</v>
      </c>
      <c r="U11" t="s">
        <v>9</v>
      </c>
      <c r="V11">
        <v>53.826616000000001</v>
      </c>
      <c r="W11">
        <v>102.61655399999999</v>
      </c>
      <c r="X11" t="s">
        <v>100</v>
      </c>
      <c r="Y11" t="s">
        <v>100</v>
      </c>
      <c r="Z11" t="s">
        <v>100</v>
      </c>
      <c r="AA11" t="s">
        <v>100</v>
      </c>
      <c r="AB11" t="s">
        <v>100</v>
      </c>
      <c r="AC11" t="s">
        <v>100</v>
      </c>
      <c r="AD11" t="s">
        <v>139</v>
      </c>
    </row>
    <row r="12" spans="1:30" ht="18.75" customHeight="1" x14ac:dyDescent="0.25">
      <c r="A12">
        <v>53134</v>
      </c>
      <c r="B12" t="s">
        <v>134</v>
      </c>
      <c r="C12" t="s">
        <v>137</v>
      </c>
      <c r="D12" t="s">
        <v>138</v>
      </c>
      <c r="E12">
        <v>71805397</v>
      </c>
      <c r="F12" t="s">
        <v>217</v>
      </c>
      <c r="G12" t="s">
        <v>275</v>
      </c>
      <c r="H12" t="s">
        <v>276</v>
      </c>
      <c r="I12" t="s">
        <v>277</v>
      </c>
      <c r="J12" t="s">
        <v>278</v>
      </c>
      <c r="K12" t="s">
        <v>153</v>
      </c>
      <c r="L12" t="s">
        <v>279</v>
      </c>
      <c r="M12" t="s">
        <v>273</v>
      </c>
      <c r="N12" t="s">
        <v>224</v>
      </c>
      <c r="O12" t="s">
        <v>225</v>
      </c>
      <c r="P12" t="s">
        <v>280</v>
      </c>
      <c r="Q12">
        <v>385101001</v>
      </c>
      <c r="R12">
        <v>1028500567040</v>
      </c>
      <c r="S12" t="s">
        <v>98</v>
      </c>
      <c r="T12" t="s">
        <v>110</v>
      </c>
      <c r="U12" t="s">
        <v>9</v>
      </c>
      <c r="V12">
        <v>53.83849</v>
      </c>
      <c r="W12">
        <v>102.931608</v>
      </c>
      <c r="X12" t="s">
        <v>100</v>
      </c>
      <c r="Y12" t="s">
        <v>100</v>
      </c>
      <c r="Z12" t="s">
        <v>100</v>
      </c>
      <c r="AA12" t="s">
        <v>100</v>
      </c>
      <c r="AB12" t="s">
        <v>100</v>
      </c>
      <c r="AC12" t="s">
        <v>100</v>
      </c>
      <c r="AD12" t="s">
        <v>139</v>
      </c>
    </row>
    <row r="13" spans="1:30" ht="18.75" customHeight="1" x14ac:dyDescent="0.25">
      <c r="A13">
        <v>50891</v>
      </c>
      <c r="B13" t="s">
        <v>140</v>
      </c>
      <c r="C13" t="s">
        <v>141</v>
      </c>
      <c r="D13" t="s">
        <v>142</v>
      </c>
      <c r="E13">
        <v>44267885</v>
      </c>
      <c r="F13" t="s">
        <v>217</v>
      </c>
      <c r="G13" t="s">
        <v>281</v>
      </c>
      <c r="H13" t="s">
        <v>282</v>
      </c>
      <c r="I13" t="s">
        <v>283</v>
      </c>
      <c r="J13">
        <v>89642221349</v>
      </c>
      <c r="K13" t="s">
        <v>284</v>
      </c>
      <c r="L13" t="s">
        <v>285</v>
      </c>
      <c r="M13" t="s">
        <v>286</v>
      </c>
      <c r="N13" t="s">
        <v>224</v>
      </c>
      <c r="O13" t="s">
        <v>225</v>
      </c>
      <c r="P13" t="s">
        <v>287</v>
      </c>
      <c r="Q13">
        <v>385101001</v>
      </c>
      <c r="R13">
        <v>1023802215910</v>
      </c>
      <c r="S13" t="s">
        <v>98</v>
      </c>
      <c r="T13" t="s">
        <v>110</v>
      </c>
      <c r="U13" t="s">
        <v>9</v>
      </c>
      <c r="V13">
        <v>53.214550000000003</v>
      </c>
      <c r="W13">
        <v>103.07685499999999</v>
      </c>
      <c r="X13" t="s">
        <v>100</v>
      </c>
      <c r="Y13" t="s">
        <v>101</v>
      </c>
      <c r="Z13" t="s">
        <v>100</v>
      </c>
      <c r="AA13" t="s">
        <v>100</v>
      </c>
      <c r="AB13" t="s">
        <v>100</v>
      </c>
      <c r="AC13" t="s">
        <v>100</v>
      </c>
      <c r="AD13" t="s">
        <v>143</v>
      </c>
    </row>
    <row r="14" spans="1:30" ht="18.75" customHeight="1" x14ac:dyDescent="0.25">
      <c r="A14">
        <v>50818</v>
      </c>
      <c r="B14" t="s">
        <v>140</v>
      </c>
      <c r="C14" t="s">
        <v>144</v>
      </c>
      <c r="D14" t="s">
        <v>145</v>
      </c>
      <c r="E14">
        <v>44267804</v>
      </c>
      <c r="F14" t="s">
        <v>217</v>
      </c>
      <c r="G14" t="s">
        <v>295</v>
      </c>
      <c r="H14" t="s">
        <v>296</v>
      </c>
      <c r="I14" t="s">
        <v>297</v>
      </c>
      <c r="J14">
        <v>89501160787</v>
      </c>
      <c r="K14" t="s">
        <v>298</v>
      </c>
      <c r="L14" t="s">
        <v>299</v>
      </c>
      <c r="M14" t="s">
        <v>286</v>
      </c>
      <c r="N14" t="s">
        <v>224</v>
      </c>
      <c r="O14" t="s">
        <v>225</v>
      </c>
      <c r="P14" t="s">
        <v>300</v>
      </c>
      <c r="Q14">
        <v>385101001</v>
      </c>
      <c r="R14">
        <v>1023802216767</v>
      </c>
      <c r="S14" t="s">
        <v>98</v>
      </c>
      <c r="T14" t="s">
        <v>110</v>
      </c>
      <c r="U14" t="s">
        <v>9</v>
      </c>
      <c r="V14">
        <v>53.128480000000003</v>
      </c>
      <c r="W14">
        <v>102.149395</v>
      </c>
      <c r="X14" t="s">
        <v>100</v>
      </c>
      <c r="Y14" t="s">
        <v>101</v>
      </c>
      <c r="Z14" t="s">
        <v>100</v>
      </c>
      <c r="AA14" t="s">
        <v>100</v>
      </c>
      <c r="AB14" t="s">
        <v>100</v>
      </c>
      <c r="AC14" t="s">
        <v>100</v>
      </c>
      <c r="AD14" t="s">
        <v>146</v>
      </c>
    </row>
    <row r="15" spans="1:30" ht="18.75" customHeight="1" x14ac:dyDescent="0.25">
      <c r="A15">
        <v>50767</v>
      </c>
      <c r="B15" t="s">
        <v>147</v>
      </c>
      <c r="C15" t="s">
        <v>148</v>
      </c>
      <c r="D15" t="s">
        <v>149</v>
      </c>
      <c r="E15">
        <v>27267949</v>
      </c>
      <c r="F15" t="s">
        <v>267</v>
      </c>
      <c r="G15" t="s">
        <v>301</v>
      </c>
      <c r="H15" t="s">
        <v>302</v>
      </c>
      <c r="I15" t="s">
        <v>303</v>
      </c>
      <c r="J15" t="s">
        <v>304</v>
      </c>
      <c r="K15" t="s">
        <v>305</v>
      </c>
      <c r="L15" t="s">
        <v>306</v>
      </c>
      <c r="M15" t="s">
        <v>307</v>
      </c>
      <c r="N15" t="s">
        <v>224</v>
      </c>
      <c r="O15" t="s">
        <v>225</v>
      </c>
      <c r="P15" t="s">
        <v>308</v>
      </c>
      <c r="Q15">
        <v>850501001</v>
      </c>
      <c r="R15">
        <v>1028500600985</v>
      </c>
      <c r="S15" t="s">
        <v>98</v>
      </c>
      <c r="T15" t="s">
        <v>110</v>
      </c>
      <c r="U15" t="s">
        <v>9</v>
      </c>
      <c r="V15">
        <v>53.724237000000002</v>
      </c>
      <c r="W15">
        <v>103.579519</v>
      </c>
      <c r="X15" t="s">
        <v>100</v>
      </c>
      <c r="Y15" t="s">
        <v>100</v>
      </c>
      <c r="Z15" t="s">
        <v>100</v>
      </c>
      <c r="AA15" t="s">
        <v>100</v>
      </c>
      <c r="AB15" t="s">
        <v>100</v>
      </c>
      <c r="AC15" t="s">
        <v>100</v>
      </c>
      <c r="AD15" t="s">
        <v>150</v>
      </c>
    </row>
    <row r="16" spans="1:30" ht="18.75" customHeight="1" x14ac:dyDescent="0.25">
      <c r="A16">
        <v>50778</v>
      </c>
      <c r="B16" t="s">
        <v>147</v>
      </c>
      <c r="C16" t="s">
        <v>151</v>
      </c>
      <c r="D16" t="s">
        <v>152</v>
      </c>
      <c r="E16">
        <v>27264514</v>
      </c>
      <c r="F16" t="s">
        <v>267</v>
      </c>
      <c r="G16" t="s">
        <v>301</v>
      </c>
      <c r="H16" t="s">
        <v>309</v>
      </c>
      <c r="I16" t="s">
        <v>310</v>
      </c>
      <c r="J16" t="s">
        <v>311</v>
      </c>
      <c r="K16" t="s">
        <v>153</v>
      </c>
      <c r="L16" t="s">
        <v>312</v>
      </c>
      <c r="M16" t="s">
        <v>307</v>
      </c>
      <c r="N16" t="s">
        <v>224</v>
      </c>
      <c r="O16" t="s">
        <v>225</v>
      </c>
      <c r="P16" t="s">
        <v>313</v>
      </c>
      <c r="Q16">
        <v>850501001</v>
      </c>
      <c r="R16">
        <v>1028500603295</v>
      </c>
      <c r="S16" t="s">
        <v>98</v>
      </c>
      <c r="T16" t="s">
        <v>110</v>
      </c>
      <c r="U16" t="s">
        <v>9</v>
      </c>
      <c r="V16">
        <v>53.435397999999999</v>
      </c>
      <c r="W16">
        <v>104.250494</v>
      </c>
      <c r="X16" t="s">
        <v>100</v>
      </c>
      <c r="Y16" t="s">
        <v>100</v>
      </c>
      <c r="Z16" t="s">
        <v>100</v>
      </c>
      <c r="AA16" t="s">
        <v>100</v>
      </c>
      <c r="AB16" t="s">
        <v>100</v>
      </c>
      <c r="AC16" t="s">
        <v>100</v>
      </c>
      <c r="AD16" t="s">
        <v>153</v>
      </c>
    </row>
    <row r="17" spans="1:30" ht="18.75" customHeight="1" x14ac:dyDescent="0.25">
      <c r="A17">
        <v>27082</v>
      </c>
      <c r="B17" t="s">
        <v>314</v>
      </c>
      <c r="C17" t="s">
        <v>315</v>
      </c>
      <c r="D17" t="s">
        <v>316</v>
      </c>
      <c r="E17">
        <v>41764755</v>
      </c>
      <c r="F17" t="s">
        <v>317</v>
      </c>
      <c r="G17" t="s">
        <v>318</v>
      </c>
      <c r="H17" t="s">
        <v>319</v>
      </c>
      <c r="I17" t="s">
        <v>320</v>
      </c>
      <c r="J17" t="s">
        <v>321</v>
      </c>
      <c r="K17" t="s">
        <v>322</v>
      </c>
      <c r="L17" t="s">
        <v>323</v>
      </c>
      <c r="M17" t="s">
        <v>324</v>
      </c>
      <c r="N17" t="s">
        <v>224</v>
      </c>
      <c r="O17" t="s">
        <v>225</v>
      </c>
      <c r="P17" t="s">
        <v>325</v>
      </c>
      <c r="Q17">
        <v>381801001</v>
      </c>
      <c r="R17">
        <v>1113818000163</v>
      </c>
      <c r="S17" t="s">
        <v>98</v>
      </c>
      <c r="T17" t="s">
        <v>110</v>
      </c>
      <c r="U17" t="s">
        <v>9</v>
      </c>
      <c r="V17">
        <v>56.888945</v>
      </c>
      <c r="W17">
        <v>108.17112</v>
      </c>
      <c r="X17" t="s">
        <v>100</v>
      </c>
      <c r="Y17" t="s">
        <v>101</v>
      </c>
      <c r="Z17" t="s">
        <v>100</v>
      </c>
      <c r="AA17" t="s">
        <v>100</v>
      </c>
      <c r="AB17" t="s">
        <v>100</v>
      </c>
      <c r="AC17" t="s">
        <v>100</v>
      </c>
      <c r="AD17" t="s">
        <v>326</v>
      </c>
    </row>
    <row r="18" spans="1:30" ht="18.75" customHeight="1" x14ac:dyDescent="0.25">
      <c r="A18">
        <v>51193</v>
      </c>
      <c r="B18" t="s">
        <v>154</v>
      </c>
      <c r="C18" t="s">
        <v>155</v>
      </c>
      <c r="D18" t="s">
        <v>156</v>
      </c>
      <c r="E18">
        <v>33279796</v>
      </c>
      <c r="F18" t="s">
        <v>217</v>
      </c>
      <c r="G18" t="s">
        <v>327</v>
      </c>
      <c r="H18" t="s">
        <v>328</v>
      </c>
      <c r="I18" t="s">
        <v>329</v>
      </c>
      <c r="J18">
        <v>89500736508</v>
      </c>
      <c r="K18" t="s">
        <v>153</v>
      </c>
      <c r="L18" t="s">
        <v>330</v>
      </c>
      <c r="M18" t="s">
        <v>331</v>
      </c>
      <c r="N18" t="s">
        <v>224</v>
      </c>
      <c r="O18" t="s">
        <v>225</v>
      </c>
      <c r="P18" t="s">
        <v>332</v>
      </c>
      <c r="Q18">
        <v>850301001</v>
      </c>
      <c r="R18">
        <v>1028500602206</v>
      </c>
      <c r="S18" t="s">
        <v>98</v>
      </c>
      <c r="T18" t="s">
        <v>110</v>
      </c>
      <c r="U18" t="s">
        <v>9</v>
      </c>
      <c r="V18">
        <v>53.256379000000003</v>
      </c>
      <c r="W18">
        <v>103.821563</v>
      </c>
      <c r="X18" t="s">
        <v>100</v>
      </c>
      <c r="Y18" t="s">
        <v>100</v>
      </c>
      <c r="Z18" t="s">
        <v>100</v>
      </c>
      <c r="AA18" t="s">
        <v>100</v>
      </c>
      <c r="AB18" t="s">
        <v>100</v>
      </c>
      <c r="AC18" t="s">
        <v>100</v>
      </c>
      <c r="AD18" t="s">
        <v>159</v>
      </c>
    </row>
    <row r="19" spans="1:30" ht="18.75" customHeight="1" x14ac:dyDescent="0.25">
      <c r="A19">
        <v>51691</v>
      </c>
      <c r="B19" t="s">
        <v>154</v>
      </c>
      <c r="C19" t="s">
        <v>157</v>
      </c>
      <c r="D19" t="s">
        <v>158</v>
      </c>
      <c r="E19">
        <v>55563753</v>
      </c>
      <c r="F19" t="s">
        <v>217</v>
      </c>
      <c r="G19" t="s">
        <v>333</v>
      </c>
      <c r="H19" t="s">
        <v>334</v>
      </c>
      <c r="I19" t="s">
        <v>335</v>
      </c>
      <c r="J19">
        <v>89501283455</v>
      </c>
      <c r="K19" t="s">
        <v>153</v>
      </c>
      <c r="L19" t="s">
        <v>336</v>
      </c>
      <c r="M19" t="s">
        <v>331</v>
      </c>
      <c r="N19" t="s">
        <v>224</v>
      </c>
      <c r="O19" t="s">
        <v>225</v>
      </c>
      <c r="P19" t="s">
        <v>337</v>
      </c>
      <c r="Q19">
        <v>850301001</v>
      </c>
      <c r="R19">
        <v>1028500601150</v>
      </c>
      <c r="S19" t="s">
        <v>98</v>
      </c>
      <c r="T19" t="s">
        <v>110</v>
      </c>
      <c r="U19" t="s">
        <v>9</v>
      </c>
      <c r="V19">
        <v>53.039237</v>
      </c>
      <c r="W19">
        <v>103.530793</v>
      </c>
      <c r="X19" t="s">
        <v>100</v>
      </c>
      <c r="Y19" t="s">
        <v>100</v>
      </c>
      <c r="Z19" t="s">
        <v>100</v>
      </c>
      <c r="AA19" t="s">
        <v>100</v>
      </c>
      <c r="AB19" t="s">
        <v>100</v>
      </c>
      <c r="AC19" t="s">
        <v>100</v>
      </c>
      <c r="AD19" t="s">
        <v>160</v>
      </c>
    </row>
    <row r="20" spans="1:30" ht="18.75" customHeight="1" x14ac:dyDescent="0.25">
      <c r="A20">
        <v>51516</v>
      </c>
      <c r="B20" t="s">
        <v>154</v>
      </c>
      <c r="C20" t="s">
        <v>161</v>
      </c>
      <c r="D20" t="s">
        <v>162</v>
      </c>
      <c r="E20">
        <v>44249054</v>
      </c>
      <c r="F20" t="s">
        <v>217</v>
      </c>
      <c r="G20" t="s">
        <v>338</v>
      </c>
      <c r="H20" t="s">
        <v>339</v>
      </c>
      <c r="I20" t="s">
        <v>340</v>
      </c>
      <c r="J20">
        <v>89086518712</v>
      </c>
      <c r="K20" t="s">
        <v>153</v>
      </c>
      <c r="L20" t="s">
        <v>341</v>
      </c>
      <c r="M20" t="s">
        <v>331</v>
      </c>
      <c r="N20" t="s">
        <v>224</v>
      </c>
      <c r="O20" t="s">
        <v>225</v>
      </c>
      <c r="P20" t="s">
        <v>342</v>
      </c>
      <c r="Q20">
        <v>850301001</v>
      </c>
      <c r="R20">
        <v>1028500603218</v>
      </c>
      <c r="S20" t="s">
        <v>98</v>
      </c>
      <c r="T20" t="s">
        <v>110</v>
      </c>
      <c r="U20" t="s">
        <v>9</v>
      </c>
      <c r="V20">
        <v>53.337856000000002</v>
      </c>
      <c r="W20">
        <v>103.540133</v>
      </c>
      <c r="X20" t="s">
        <v>100</v>
      </c>
      <c r="Y20" t="s">
        <v>100</v>
      </c>
      <c r="Z20" t="s">
        <v>100</v>
      </c>
      <c r="AA20" t="s">
        <v>100</v>
      </c>
      <c r="AB20" t="s">
        <v>100</v>
      </c>
      <c r="AC20" t="s">
        <v>100</v>
      </c>
      <c r="AD20" t="s">
        <v>163</v>
      </c>
    </row>
    <row r="21" spans="1:30" ht="18.75" customHeight="1" x14ac:dyDescent="0.25">
      <c r="A21">
        <v>51530</v>
      </c>
      <c r="B21" t="s">
        <v>154</v>
      </c>
      <c r="C21" t="s">
        <v>164</v>
      </c>
      <c r="D21" t="s">
        <v>165</v>
      </c>
      <c r="E21">
        <v>13621637</v>
      </c>
      <c r="F21" t="s">
        <v>217</v>
      </c>
      <c r="G21" t="s">
        <v>343</v>
      </c>
      <c r="H21" t="s">
        <v>344</v>
      </c>
      <c r="I21" t="s">
        <v>345</v>
      </c>
      <c r="J21" t="s">
        <v>346</v>
      </c>
      <c r="K21" t="s">
        <v>153</v>
      </c>
      <c r="L21" t="s">
        <v>347</v>
      </c>
      <c r="M21" t="s">
        <v>331</v>
      </c>
      <c r="N21" t="s">
        <v>224</v>
      </c>
      <c r="O21" t="s">
        <v>225</v>
      </c>
      <c r="P21" t="s">
        <v>348</v>
      </c>
      <c r="Q21">
        <v>850301001</v>
      </c>
      <c r="R21">
        <v>1028500602734</v>
      </c>
      <c r="S21" t="s">
        <v>98</v>
      </c>
      <c r="T21" t="s">
        <v>110</v>
      </c>
      <c r="U21" t="s">
        <v>9</v>
      </c>
      <c r="V21">
        <v>53.439109999999999</v>
      </c>
      <c r="W21">
        <v>103.510036</v>
      </c>
      <c r="X21" t="s">
        <v>100</v>
      </c>
      <c r="Y21" t="s">
        <v>100</v>
      </c>
      <c r="Z21" t="s">
        <v>100</v>
      </c>
      <c r="AA21" t="s">
        <v>100</v>
      </c>
      <c r="AB21" t="s">
        <v>100</v>
      </c>
      <c r="AC21" t="s">
        <v>100</v>
      </c>
      <c r="AD21" t="s">
        <v>166</v>
      </c>
    </row>
    <row r="22" spans="1:30" ht="18.75" customHeight="1" x14ac:dyDescent="0.25">
      <c r="A22">
        <v>51554</v>
      </c>
      <c r="B22" t="s">
        <v>154</v>
      </c>
      <c r="C22" t="s">
        <v>169</v>
      </c>
      <c r="D22" t="s">
        <v>170</v>
      </c>
      <c r="E22">
        <v>41758045</v>
      </c>
      <c r="F22" t="s">
        <v>217</v>
      </c>
      <c r="G22" t="s">
        <v>352</v>
      </c>
      <c r="H22" t="s">
        <v>353</v>
      </c>
      <c r="I22" t="s">
        <v>354</v>
      </c>
      <c r="J22" t="s">
        <v>355</v>
      </c>
      <c r="K22" t="s">
        <v>153</v>
      </c>
      <c r="L22" t="s">
        <v>356</v>
      </c>
      <c r="M22" t="s">
        <v>331</v>
      </c>
      <c r="N22" t="s">
        <v>224</v>
      </c>
      <c r="O22" t="s">
        <v>225</v>
      </c>
      <c r="P22" t="s">
        <v>357</v>
      </c>
      <c r="Q22">
        <v>850301001</v>
      </c>
      <c r="R22">
        <v>1028500603262</v>
      </c>
      <c r="S22" t="s">
        <v>98</v>
      </c>
      <c r="T22" t="s">
        <v>110</v>
      </c>
      <c r="U22" t="s">
        <v>9</v>
      </c>
      <c r="V22">
        <v>53.144587000000001</v>
      </c>
      <c r="W22">
        <v>104.193417</v>
      </c>
      <c r="X22" t="s">
        <v>100</v>
      </c>
      <c r="Y22" t="s">
        <v>100</v>
      </c>
      <c r="Z22" t="s">
        <v>100</v>
      </c>
      <c r="AA22" t="s">
        <v>100</v>
      </c>
      <c r="AB22" t="s">
        <v>100</v>
      </c>
      <c r="AC22" t="s">
        <v>100</v>
      </c>
      <c r="AD22" t="s">
        <v>175</v>
      </c>
    </row>
    <row r="23" spans="1:30" ht="18.75" customHeight="1" x14ac:dyDescent="0.25">
      <c r="A23">
        <v>51521</v>
      </c>
      <c r="B23" t="s">
        <v>154</v>
      </c>
      <c r="C23" t="s">
        <v>171</v>
      </c>
      <c r="D23" t="s">
        <v>172</v>
      </c>
      <c r="E23">
        <v>44249054</v>
      </c>
      <c r="F23" t="s">
        <v>217</v>
      </c>
      <c r="G23" t="s">
        <v>358</v>
      </c>
      <c r="H23" t="s">
        <v>359</v>
      </c>
      <c r="I23" t="s">
        <v>340</v>
      </c>
      <c r="J23">
        <v>89086518712</v>
      </c>
      <c r="K23" t="s">
        <v>153</v>
      </c>
      <c r="L23" t="s">
        <v>341</v>
      </c>
      <c r="M23" t="s">
        <v>351</v>
      </c>
      <c r="N23" t="s">
        <v>224</v>
      </c>
      <c r="O23" t="s">
        <v>225</v>
      </c>
      <c r="P23" t="s">
        <v>342</v>
      </c>
      <c r="Q23">
        <v>850301001</v>
      </c>
      <c r="R23">
        <v>1028500603218</v>
      </c>
      <c r="S23" t="s">
        <v>98</v>
      </c>
      <c r="T23" t="s">
        <v>110</v>
      </c>
      <c r="U23" t="s">
        <v>9</v>
      </c>
      <c r="V23">
        <v>53.144587000000001</v>
      </c>
      <c r="W23">
        <v>104.193417</v>
      </c>
      <c r="X23" t="s">
        <v>100</v>
      </c>
      <c r="Y23" t="s">
        <v>100</v>
      </c>
      <c r="Z23" t="s">
        <v>100</v>
      </c>
      <c r="AA23" t="s">
        <v>100</v>
      </c>
      <c r="AB23" t="s">
        <v>100</v>
      </c>
      <c r="AC23" t="s">
        <v>100</v>
      </c>
      <c r="AD23" t="s">
        <v>176</v>
      </c>
    </row>
    <row r="24" spans="1:30" ht="18.75" customHeight="1" x14ac:dyDescent="0.25">
      <c r="A24">
        <v>51145</v>
      </c>
      <c r="B24" t="s">
        <v>154</v>
      </c>
      <c r="C24" t="s">
        <v>173</v>
      </c>
      <c r="D24" t="s">
        <v>174</v>
      </c>
      <c r="E24">
        <v>59977457</v>
      </c>
      <c r="F24" t="s">
        <v>217</v>
      </c>
      <c r="G24" t="s">
        <v>360</v>
      </c>
      <c r="H24" t="s">
        <v>361</v>
      </c>
      <c r="I24" t="s">
        <v>362</v>
      </c>
      <c r="J24">
        <v>89027668049</v>
      </c>
      <c r="K24" t="s">
        <v>153</v>
      </c>
      <c r="L24" t="s">
        <v>363</v>
      </c>
      <c r="M24" t="s">
        <v>364</v>
      </c>
      <c r="N24" t="s">
        <v>224</v>
      </c>
      <c r="O24" t="s">
        <v>225</v>
      </c>
      <c r="P24" t="s">
        <v>365</v>
      </c>
      <c r="Q24">
        <v>850301001</v>
      </c>
      <c r="R24">
        <v>1028500602239</v>
      </c>
      <c r="S24" t="s">
        <v>98</v>
      </c>
      <c r="T24" t="s">
        <v>110</v>
      </c>
      <c r="U24" t="s">
        <v>9</v>
      </c>
      <c r="V24">
        <v>53.22128</v>
      </c>
      <c r="W24">
        <v>103.40815600000001</v>
      </c>
      <c r="X24" t="s">
        <v>100</v>
      </c>
      <c r="Y24" t="s">
        <v>100</v>
      </c>
      <c r="Z24" t="s">
        <v>100</v>
      </c>
      <c r="AA24" t="s">
        <v>100</v>
      </c>
      <c r="AB24" t="s">
        <v>100</v>
      </c>
      <c r="AC24" t="s">
        <v>100</v>
      </c>
      <c r="AD24" t="s">
        <v>177</v>
      </c>
    </row>
    <row r="25" spans="1:30" ht="18.75" customHeight="1" x14ac:dyDescent="0.25">
      <c r="A25">
        <v>51560</v>
      </c>
      <c r="B25" t="s">
        <v>154</v>
      </c>
      <c r="C25" t="s">
        <v>178</v>
      </c>
      <c r="D25" t="s">
        <v>179</v>
      </c>
      <c r="E25">
        <v>33283898</v>
      </c>
      <c r="F25" t="s">
        <v>217</v>
      </c>
      <c r="G25" t="s">
        <v>366</v>
      </c>
      <c r="H25" t="s">
        <v>367</v>
      </c>
      <c r="I25" t="s">
        <v>368</v>
      </c>
      <c r="J25">
        <v>89526158790</v>
      </c>
      <c r="K25" t="s">
        <v>153</v>
      </c>
      <c r="L25" t="s">
        <v>369</v>
      </c>
      <c r="M25" t="s">
        <v>351</v>
      </c>
      <c r="N25" t="s">
        <v>224</v>
      </c>
      <c r="O25" t="s">
        <v>225</v>
      </c>
      <c r="P25" t="s">
        <v>370</v>
      </c>
      <c r="Q25">
        <v>850301001</v>
      </c>
      <c r="R25">
        <v>1028500601161</v>
      </c>
      <c r="S25" t="s">
        <v>98</v>
      </c>
      <c r="T25" t="s">
        <v>110</v>
      </c>
      <c r="U25" t="s">
        <v>9</v>
      </c>
      <c r="V25">
        <v>53.111077000000002</v>
      </c>
      <c r="W25">
        <v>104.275902</v>
      </c>
      <c r="X25" t="s">
        <v>100</v>
      </c>
      <c r="Y25" t="s">
        <v>100</v>
      </c>
      <c r="Z25" t="s">
        <v>100</v>
      </c>
      <c r="AA25" t="s">
        <v>100</v>
      </c>
      <c r="AB25" t="s">
        <v>100</v>
      </c>
      <c r="AC25" t="s">
        <v>100</v>
      </c>
      <c r="AD25" t="s">
        <v>182</v>
      </c>
    </row>
    <row r="26" spans="1:30" ht="18.75" customHeight="1" x14ac:dyDescent="0.25">
      <c r="A26">
        <v>51689</v>
      </c>
      <c r="B26" t="s">
        <v>154</v>
      </c>
      <c r="C26" t="s">
        <v>180</v>
      </c>
      <c r="D26" t="s">
        <v>181</v>
      </c>
      <c r="E26">
        <v>55563753</v>
      </c>
      <c r="F26" t="s">
        <v>217</v>
      </c>
      <c r="G26" t="s">
        <v>371</v>
      </c>
      <c r="H26" t="s">
        <v>372</v>
      </c>
      <c r="I26" t="s">
        <v>335</v>
      </c>
      <c r="J26">
        <v>89501283455</v>
      </c>
      <c r="K26" t="s">
        <v>153</v>
      </c>
      <c r="L26" t="s">
        <v>336</v>
      </c>
      <c r="M26" t="s">
        <v>364</v>
      </c>
      <c r="N26" t="s">
        <v>224</v>
      </c>
      <c r="O26" t="s">
        <v>225</v>
      </c>
      <c r="P26" t="s">
        <v>337</v>
      </c>
      <c r="Q26">
        <v>850301001</v>
      </c>
      <c r="R26">
        <v>1028500601150</v>
      </c>
      <c r="S26" t="s">
        <v>98</v>
      </c>
      <c r="T26" t="s">
        <v>110</v>
      </c>
      <c r="U26" t="s">
        <v>9</v>
      </c>
      <c r="V26">
        <v>53.065604999999998</v>
      </c>
      <c r="W26">
        <v>103.560996</v>
      </c>
      <c r="X26" t="s">
        <v>100</v>
      </c>
      <c r="Y26" t="s">
        <v>100</v>
      </c>
      <c r="Z26" t="s">
        <v>100</v>
      </c>
      <c r="AA26" t="s">
        <v>100</v>
      </c>
      <c r="AB26" t="s">
        <v>100</v>
      </c>
      <c r="AC26" t="s">
        <v>100</v>
      </c>
      <c r="AD26" t="s">
        <v>183</v>
      </c>
    </row>
    <row r="27" spans="1:30" ht="18.75" customHeight="1" x14ac:dyDescent="0.25">
      <c r="A27">
        <v>50235</v>
      </c>
      <c r="B27" t="s">
        <v>102</v>
      </c>
      <c r="C27" t="s">
        <v>184</v>
      </c>
      <c r="D27" t="s">
        <v>185</v>
      </c>
      <c r="E27">
        <v>53345302</v>
      </c>
      <c r="F27" t="s">
        <v>217</v>
      </c>
      <c r="G27" t="s">
        <v>373</v>
      </c>
      <c r="H27" t="s">
        <v>374</v>
      </c>
      <c r="I27" t="s">
        <v>375</v>
      </c>
      <c r="J27" t="s">
        <v>376</v>
      </c>
      <c r="K27" t="s">
        <v>153</v>
      </c>
      <c r="L27" t="s">
        <v>377</v>
      </c>
      <c r="M27" t="s">
        <v>378</v>
      </c>
      <c r="N27" t="s">
        <v>224</v>
      </c>
      <c r="O27" t="s">
        <v>225</v>
      </c>
      <c r="P27" t="s">
        <v>379</v>
      </c>
      <c r="Q27">
        <v>381601001</v>
      </c>
      <c r="R27">
        <v>1023801970455</v>
      </c>
      <c r="S27" t="s">
        <v>98</v>
      </c>
      <c r="T27" t="s">
        <v>110</v>
      </c>
      <c r="U27" t="s">
        <v>9</v>
      </c>
      <c r="V27">
        <v>54.338366000000001</v>
      </c>
      <c r="W27">
        <v>100.90745</v>
      </c>
      <c r="X27" t="s">
        <v>100</v>
      </c>
      <c r="Y27" t="s">
        <v>101</v>
      </c>
      <c r="Z27" t="s">
        <v>100</v>
      </c>
      <c r="AA27" t="s">
        <v>100</v>
      </c>
      <c r="AB27" t="s">
        <v>100</v>
      </c>
      <c r="AC27" t="s">
        <v>100</v>
      </c>
      <c r="AD27" t="s">
        <v>186</v>
      </c>
    </row>
    <row r="28" spans="1:30" ht="18.75" customHeight="1" x14ac:dyDescent="0.25">
      <c r="A28">
        <v>51175</v>
      </c>
      <c r="B28" t="s">
        <v>187</v>
      </c>
      <c r="C28" t="s">
        <v>188</v>
      </c>
      <c r="D28" t="s">
        <v>189</v>
      </c>
      <c r="E28">
        <v>51508496</v>
      </c>
      <c r="F28" t="s">
        <v>217</v>
      </c>
      <c r="G28" t="s">
        <v>380</v>
      </c>
      <c r="H28" t="s">
        <v>381</v>
      </c>
      <c r="I28" t="s">
        <v>382</v>
      </c>
      <c r="J28" t="s">
        <v>383</v>
      </c>
      <c r="K28" t="s">
        <v>153</v>
      </c>
      <c r="L28" t="s">
        <v>384</v>
      </c>
      <c r="M28" t="s">
        <v>385</v>
      </c>
      <c r="N28" t="s">
        <v>224</v>
      </c>
      <c r="O28" t="s">
        <v>225</v>
      </c>
      <c r="P28" t="s">
        <v>386</v>
      </c>
      <c r="Q28">
        <v>383201001</v>
      </c>
      <c r="R28">
        <v>1023802627727</v>
      </c>
      <c r="S28" t="s">
        <v>98</v>
      </c>
      <c r="T28" t="s">
        <v>110</v>
      </c>
      <c r="U28" t="s">
        <v>9</v>
      </c>
      <c r="V28">
        <v>54.088282</v>
      </c>
      <c r="W28">
        <v>54.088282</v>
      </c>
      <c r="X28" t="s">
        <v>100</v>
      </c>
      <c r="Y28" t="s">
        <v>100</v>
      </c>
      <c r="Z28" t="s">
        <v>100</v>
      </c>
      <c r="AA28" t="s">
        <v>100</v>
      </c>
      <c r="AB28" t="s">
        <v>100</v>
      </c>
      <c r="AC28" t="s">
        <v>100</v>
      </c>
      <c r="AD28" t="s">
        <v>190</v>
      </c>
    </row>
    <row r="29" spans="1:30" ht="18.75" customHeight="1" x14ac:dyDescent="0.25">
      <c r="A29">
        <v>51101</v>
      </c>
      <c r="B29" t="s">
        <v>191</v>
      </c>
      <c r="C29" t="s">
        <v>192</v>
      </c>
      <c r="D29" t="s">
        <v>193</v>
      </c>
      <c r="E29">
        <v>53364920</v>
      </c>
      <c r="F29" t="s">
        <v>217</v>
      </c>
      <c r="G29" t="s">
        <v>387</v>
      </c>
      <c r="H29" t="s">
        <v>388</v>
      </c>
      <c r="I29" t="s">
        <v>389</v>
      </c>
      <c r="J29" t="s">
        <v>390</v>
      </c>
      <c r="K29" t="s">
        <v>391</v>
      </c>
      <c r="L29" t="s">
        <v>392</v>
      </c>
      <c r="M29" t="s">
        <v>393</v>
      </c>
      <c r="N29" t="s">
        <v>224</v>
      </c>
      <c r="O29" t="s">
        <v>225</v>
      </c>
      <c r="P29" t="s">
        <v>394</v>
      </c>
      <c r="Q29">
        <v>382401001</v>
      </c>
      <c r="R29">
        <v>1023802374751</v>
      </c>
      <c r="S29" t="s">
        <v>98</v>
      </c>
      <c r="T29" t="s">
        <v>110</v>
      </c>
      <c r="U29" t="s">
        <v>9</v>
      </c>
      <c r="V29">
        <v>54.609591999999999</v>
      </c>
      <c r="W29">
        <v>104.775881</v>
      </c>
      <c r="X29" t="s">
        <v>100</v>
      </c>
      <c r="Y29" t="s">
        <v>100</v>
      </c>
      <c r="Z29" t="s">
        <v>100</v>
      </c>
      <c r="AA29" t="s">
        <v>100</v>
      </c>
      <c r="AB29" t="s">
        <v>100</v>
      </c>
      <c r="AC29" t="s">
        <v>100</v>
      </c>
      <c r="AD29" t="s">
        <v>194</v>
      </c>
    </row>
    <row r="30" spans="1:30" ht="18.75" customHeight="1" x14ac:dyDescent="0.25">
      <c r="A30">
        <v>50218</v>
      </c>
      <c r="B30" t="s">
        <v>195</v>
      </c>
      <c r="C30" t="s">
        <v>196</v>
      </c>
      <c r="D30" t="s">
        <v>197</v>
      </c>
      <c r="E30">
        <v>53364446</v>
      </c>
      <c r="F30" t="s">
        <v>217</v>
      </c>
      <c r="G30" t="s">
        <v>395</v>
      </c>
      <c r="H30" t="s">
        <v>396</v>
      </c>
      <c r="I30" t="s">
        <v>397</v>
      </c>
      <c r="J30" t="s">
        <v>398</v>
      </c>
      <c r="K30" t="s">
        <v>153</v>
      </c>
      <c r="L30" t="s">
        <v>399</v>
      </c>
      <c r="M30" t="s">
        <v>400</v>
      </c>
      <c r="N30" t="s">
        <v>224</v>
      </c>
      <c r="O30" t="s">
        <v>401</v>
      </c>
      <c r="P30" t="s">
        <v>402</v>
      </c>
      <c r="Q30">
        <v>850601001</v>
      </c>
      <c r="R30">
        <v>1028500600919</v>
      </c>
      <c r="S30" t="s">
        <v>98</v>
      </c>
      <c r="T30" t="s">
        <v>110</v>
      </c>
      <c r="U30" t="s">
        <v>9</v>
      </c>
      <c r="V30">
        <v>52.924976999999998</v>
      </c>
      <c r="W30">
        <v>104.558195</v>
      </c>
      <c r="X30" t="s">
        <v>100</v>
      </c>
      <c r="Y30" t="s">
        <v>101</v>
      </c>
      <c r="Z30" t="s">
        <v>100</v>
      </c>
      <c r="AA30" t="s">
        <v>100</v>
      </c>
      <c r="AB30" t="s">
        <v>100</v>
      </c>
      <c r="AC30" t="s">
        <v>100</v>
      </c>
      <c r="AD30" t="s">
        <v>198</v>
      </c>
    </row>
    <row r="31" spans="1:30" ht="18.75" customHeight="1" x14ac:dyDescent="0.25">
      <c r="A31">
        <v>50183</v>
      </c>
      <c r="B31" t="s">
        <v>195</v>
      </c>
      <c r="C31" t="s">
        <v>199</v>
      </c>
      <c r="D31" t="s">
        <v>200</v>
      </c>
      <c r="E31">
        <v>55572976</v>
      </c>
      <c r="F31" t="s">
        <v>217</v>
      </c>
      <c r="G31" t="s">
        <v>403</v>
      </c>
      <c r="H31" t="s">
        <v>404</v>
      </c>
      <c r="I31" t="s">
        <v>405</v>
      </c>
      <c r="J31" t="s">
        <v>406</v>
      </c>
      <c r="K31" t="s">
        <v>153</v>
      </c>
      <c r="L31" t="s">
        <v>407</v>
      </c>
      <c r="M31" t="s">
        <v>400</v>
      </c>
      <c r="N31" t="s">
        <v>224</v>
      </c>
      <c r="O31" t="s">
        <v>225</v>
      </c>
      <c r="P31" t="s">
        <v>408</v>
      </c>
      <c r="Q31">
        <v>850601001</v>
      </c>
      <c r="R31">
        <v>1028500600908</v>
      </c>
      <c r="S31" t="s">
        <v>98</v>
      </c>
      <c r="T31" t="s">
        <v>110</v>
      </c>
      <c r="U31" t="s">
        <v>9</v>
      </c>
      <c r="V31">
        <v>52.814962000000001</v>
      </c>
      <c r="W31">
        <v>105.00937399999999</v>
      </c>
      <c r="X31" t="s">
        <v>100</v>
      </c>
      <c r="Y31" t="s">
        <v>101</v>
      </c>
      <c r="Z31" t="s">
        <v>100</v>
      </c>
      <c r="AA31" t="s">
        <v>100</v>
      </c>
      <c r="AB31" t="s">
        <v>100</v>
      </c>
      <c r="AC31" t="s">
        <v>100</v>
      </c>
      <c r="AD31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2A46B-2364-473E-A7BE-690E408C13EF}">
  <dimension ref="A1:AD7"/>
  <sheetViews>
    <sheetView workbookViewId="0">
      <selection activeCell="C17" sqref="C17"/>
    </sheetView>
  </sheetViews>
  <sheetFormatPr defaultRowHeight="15.75" x14ac:dyDescent="0.25"/>
  <cols>
    <col min="2" max="2" width="37.5" customWidth="1"/>
    <col min="3" max="3" width="39" customWidth="1"/>
    <col min="5" max="15" width="0" hidden="1" customWidth="1"/>
    <col min="16" max="16" width="11.625" customWidth="1"/>
    <col min="17" max="29" width="0" hidden="1" customWidth="1"/>
  </cols>
  <sheetData>
    <row r="1" spans="1:30" ht="99" customHeight="1" x14ac:dyDescent="0.25">
      <c r="A1" s="22" t="s">
        <v>202</v>
      </c>
      <c r="B1" s="22" t="s">
        <v>83</v>
      </c>
      <c r="C1" s="22" t="s">
        <v>84</v>
      </c>
      <c r="D1" s="22" t="s">
        <v>85</v>
      </c>
      <c r="E1" s="22" t="s">
        <v>203</v>
      </c>
      <c r="F1" s="22" t="s">
        <v>204</v>
      </c>
      <c r="G1" s="33" t="s">
        <v>205</v>
      </c>
      <c r="H1" s="22" t="s">
        <v>206</v>
      </c>
      <c r="I1" s="22" t="s">
        <v>207</v>
      </c>
      <c r="J1" s="22" t="s">
        <v>208</v>
      </c>
      <c r="K1" s="22" t="s">
        <v>209</v>
      </c>
      <c r="L1" s="22" t="s">
        <v>210</v>
      </c>
      <c r="M1" s="22" t="s">
        <v>211</v>
      </c>
      <c r="N1" s="22" t="s">
        <v>212</v>
      </c>
      <c r="O1" s="22" t="s">
        <v>213</v>
      </c>
      <c r="P1" s="33" t="s">
        <v>214</v>
      </c>
      <c r="Q1" s="22" t="s">
        <v>215</v>
      </c>
      <c r="R1" s="34" t="s">
        <v>216</v>
      </c>
      <c r="S1" s="22" t="s">
        <v>86</v>
      </c>
      <c r="T1" s="22" t="s">
        <v>87</v>
      </c>
      <c r="U1" s="22" t="s">
        <v>88</v>
      </c>
      <c r="V1" s="23" t="s">
        <v>89</v>
      </c>
      <c r="W1" s="23" t="s">
        <v>90</v>
      </c>
      <c r="X1" s="22" t="s">
        <v>91</v>
      </c>
      <c r="Y1" s="22" t="s">
        <v>92</v>
      </c>
      <c r="Z1" s="22" t="s">
        <v>93</v>
      </c>
      <c r="AA1" s="22" t="s">
        <v>94</v>
      </c>
      <c r="AB1" s="22" t="s">
        <v>95</v>
      </c>
      <c r="AC1" s="22" t="s">
        <v>96</v>
      </c>
      <c r="AD1" s="22" t="s">
        <v>97</v>
      </c>
    </row>
    <row r="2" spans="1:30" ht="15" customHeight="1" x14ac:dyDescent="0.25">
      <c r="A2" s="36">
        <v>50827</v>
      </c>
      <c r="B2" s="28" t="s">
        <v>140</v>
      </c>
      <c r="C2" s="28" t="s">
        <v>288</v>
      </c>
      <c r="D2" s="28" t="s">
        <v>289</v>
      </c>
      <c r="E2" s="28">
        <v>44267767</v>
      </c>
      <c r="F2" s="28" t="s">
        <v>217</v>
      </c>
      <c r="G2" s="37" t="s">
        <v>290</v>
      </c>
      <c r="H2" s="28" t="s">
        <v>291</v>
      </c>
      <c r="I2" s="28" t="s">
        <v>292</v>
      </c>
      <c r="J2" s="28">
        <v>89500552773</v>
      </c>
      <c r="K2" s="28" t="s">
        <v>284</v>
      </c>
      <c r="L2" s="28" t="s">
        <v>293</v>
      </c>
      <c r="M2" s="28" t="s">
        <v>286</v>
      </c>
      <c r="N2" s="28" t="s">
        <v>224</v>
      </c>
      <c r="O2" s="28" t="s">
        <v>225</v>
      </c>
      <c r="P2" s="37" t="s">
        <v>294</v>
      </c>
      <c r="Q2" s="28">
        <v>385101001</v>
      </c>
      <c r="R2" s="36">
        <v>1023802217537</v>
      </c>
      <c r="S2" s="28" t="s">
        <v>98</v>
      </c>
      <c r="T2" s="28" t="s">
        <v>110</v>
      </c>
      <c r="U2" s="28" t="s">
        <v>9</v>
      </c>
      <c r="V2" s="29">
        <v>53.001510000000003</v>
      </c>
      <c r="W2" s="30">
        <v>103.164782</v>
      </c>
      <c r="X2" s="31" t="s">
        <v>100</v>
      </c>
      <c r="Y2" s="31" t="s">
        <v>101</v>
      </c>
      <c r="Z2" s="31" t="s">
        <v>100</v>
      </c>
      <c r="AA2" s="31" t="s">
        <v>100</v>
      </c>
      <c r="AB2" s="31" t="s">
        <v>100</v>
      </c>
      <c r="AC2" s="31" t="s">
        <v>100</v>
      </c>
      <c r="AD2" s="38" t="s">
        <v>421</v>
      </c>
    </row>
    <row r="3" spans="1:30" x14ac:dyDescent="0.25">
      <c r="A3">
        <v>51515</v>
      </c>
      <c r="B3" t="s">
        <v>154</v>
      </c>
      <c r="C3" t="s">
        <v>167</v>
      </c>
      <c r="D3" t="s">
        <v>168</v>
      </c>
      <c r="E3">
        <v>44249054</v>
      </c>
      <c r="F3" t="s">
        <v>217</v>
      </c>
      <c r="G3" t="s">
        <v>349</v>
      </c>
      <c r="H3" t="s">
        <v>350</v>
      </c>
      <c r="I3" t="s">
        <v>340</v>
      </c>
      <c r="J3">
        <v>89086518712</v>
      </c>
      <c r="K3" t="s">
        <v>153</v>
      </c>
      <c r="L3" t="s">
        <v>341</v>
      </c>
      <c r="M3" t="s">
        <v>351</v>
      </c>
      <c r="N3" t="s">
        <v>224</v>
      </c>
      <c r="O3" t="s">
        <v>225</v>
      </c>
      <c r="P3" t="s">
        <v>342</v>
      </c>
      <c r="Q3">
        <v>850301001</v>
      </c>
      <c r="R3">
        <v>1028500603218</v>
      </c>
      <c r="S3" t="s">
        <v>98</v>
      </c>
      <c r="T3" t="s">
        <v>110</v>
      </c>
      <c r="U3" t="s">
        <v>9</v>
      </c>
      <c r="V3">
        <v>53.322139999999997</v>
      </c>
      <c r="W3">
        <v>103.515711</v>
      </c>
      <c r="X3" t="s">
        <v>100</v>
      </c>
      <c r="Y3" t="s">
        <v>100</v>
      </c>
      <c r="Z3" t="s">
        <v>100</v>
      </c>
      <c r="AA3" t="s">
        <v>100</v>
      </c>
      <c r="AB3" t="s">
        <v>100</v>
      </c>
      <c r="AC3" t="s">
        <v>100</v>
      </c>
      <c r="AD3" t="s">
        <v>456</v>
      </c>
    </row>
    <row r="4" spans="1:30" ht="12.75" customHeight="1" x14ac:dyDescent="0.25">
      <c r="A4">
        <v>11594</v>
      </c>
      <c r="B4" t="s">
        <v>409</v>
      </c>
      <c r="C4" t="s">
        <v>410</v>
      </c>
      <c r="D4" t="s">
        <v>411</v>
      </c>
      <c r="E4">
        <v>51522289</v>
      </c>
      <c r="F4" t="s">
        <v>217</v>
      </c>
      <c r="G4" t="s">
        <v>412</v>
      </c>
      <c r="H4" t="s">
        <v>413</v>
      </c>
      <c r="I4" t="s">
        <v>414</v>
      </c>
      <c r="J4" t="s">
        <v>415</v>
      </c>
      <c r="K4" t="s">
        <v>153</v>
      </c>
      <c r="L4" t="s">
        <v>416</v>
      </c>
      <c r="M4" t="s">
        <v>417</v>
      </c>
      <c r="N4" t="s">
        <v>224</v>
      </c>
      <c r="O4" t="s">
        <v>225</v>
      </c>
      <c r="P4" t="s">
        <v>418</v>
      </c>
      <c r="Q4">
        <v>382901001</v>
      </c>
      <c r="R4">
        <v>1023802553037</v>
      </c>
      <c r="S4" t="s">
        <v>98</v>
      </c>
      <c r="T4" t="s">
        <v>99</v>
      </c>
      <c r="U4" t="s">
        <v>419</v>
      </c>
      <c r="V4">
        <v>62.901449999999997</v>
      </c>
      <c r="W4">
        <v>108.44646299999999</v>
      </c>
      <c r="X4" t="s">
        <v>101</v>
      </c>
      <c r="Y4" t="s">
        <v>101</v>
      </c>
      <c r="Z4" t="s">
        <v>100</v>
      </c>
      <c r="AA4" t="s">
        <v>100</v>
      </c>
      <c r="AB4" t="s">
        <v>100</v>
      </c>
      <c r="AC4" t="s">
        <v>100</v>
      </c>
      <c r="AD4" t="s">
        <v>420</v>
      </c>
    </row>
    <row r="5" spans="1:30" ht="12.75" customHeight="1" x14ac:dyDescent="0.25">
      <c r="A5" s="36">
        <v>30555</v>
      </c>
      <c r="B5" s="28" t="s">
        <v>422</v>
      </c>
      <c r="C5" s="28" t="s">
        <v>423</v>
      </c>
      <c r="D5" s="28" t="s">
        <v>424</v>
      </c>
      <c r="E5" s="28">
        <v>49444859</v>
      </c>
      <c r="F5" s="28" t="s">
        <v>217</v>
      </c>
      <c r="G5" s="37" t="s">
        <v>425</v>
      </c>
      <c r="H5" s="28" t="s">
        <v>426</v>
      </c>
      <c r="I5" s="28" t="s">
        <v>427</v>
      </c>
      <c r="J5" s="28" t="s">
        <v>428</v>
      </c>
      <c r="K5" s="28" t="s">
        <v>153</v>
      </c>
      <c r="L5" s="28" t="s">
        <v>429</v>
      </c>
      <c r="M5" s="28" t="s">
        <v>422</v>
      </c>
      <c r="N5" s="28" t="s">
        <v>224</v>
      </c>
      <c r="O5" s="28" t="s">
        <v>225</v>
      </c>
      <c r="P5" s="37" t="s">
        <v>430</v>
      </c>
      <c r="Q5" s="28">
        <v>384901001</v>
      </c>
      <c r="R5" s="36">
        <v>1023802771156</v>
      </c>
      <c r="S5" s="28" t="s">
        <v>98</v>
      </c>
      <c r="T5" s="28" t="s">
        <v>99</v>
      </c>
      <c r="U5" s="28" t="s">
        <v>419</v>
      </c>
      <c r="V5" s="29">
        <v>54</v>
      </c>
      <c r="W5" s="30">
        <v>54</v>
      </c>
      <c r="X5" s="31" t="s">
        <v>100</v>
      </c>
      <c r="Y5" s="31" t="s">
        <v>100</v>
      </c>
      <c r="Z5" s="31" t="s">
        <v>100</v>
      </c>
      <c r="AA5" s="31" t="s">
        <v>100</v>
      </c>
      <c r="AB5" s="31" t="s">
        <v>100</v>
      </c>
      <c r="AC5" s="31" t="s">
        <v>100</v>
      </c>
      <c r="AD5" s="38" t="s">
        <v>431</v>
      </c>
    </row>
    <row r="6" spans="1:30" ht="15" customHeight="1" x14ac:dyDescent="0.25">
      <c r="A6" s="36">
        <v>13953</v>
      </c>
      <c r="B6" s="28" t="s">
        <v>432</v>
      </c>
      <c r="C6" s="28" t="s">
        <v>433</v>
      </c>
      <c r="D6" s="28" t="s">
        <v>434</v>
      </c>
      <c r="E6" s="28">
        <v>51522792</v>
      </c>
      <c r="F6" s="28" t="s">
        <v>217</v>
      </c>
      <c r="G6" s="37" t="s">
        <v>435</v>
      </c>
      <c r="H6" s="28" t="s">
        <v>436</v>
      </c>
      <c r="I6" s="28" t="s">
        <v>437</v>
      </c>
      <c r="J6" s="28" t="s">
        <v>438</v>
      </c>
      <c r="K6" s="28" t="s">
        <v>153</v>
      </c>
      <c r="L6" s="28" t="s">
        <v>439</v>
      </c>
      <c r="M6" s="28" t="s">
        <v>440</v>
      </c>
      <c r="N6" s="28" t="s">
        <v>224</v>
      </c>
      <c r="O6" s="28" t="s">
        <v>225</v>
      </c>
      <c r="P6" s="37" t="s">
        <v>441</v>
      </c>
      <c r="Q6" s="28">
        <v>382701001</v>
      </c>
      <c r="R6" s="36">
        <v>1033802455004</v>
      </c>
      <c r="S6" s="28" t="s">
        <v>98</v>
      </c>
      <c r="T6" s="28" t="s">
        <v>99</v>
      </c>
      <c r="U6" s="28" t="s">
        <v>442</v>
      </c>
      <c r="V6" s="29">
        <v>52.461081999999998</v>
      </c>
      <c r="W6" s="30">
        <v>104.289428</v>
      </c>
      <c r="X6" s="31" t="s">
        <v>100</v>
      </c>
      <c r="Y6" s="31" t="s">
        <v>101</v>
      </c>
      <c r="Z6" s="31" t="s">
        <v>101</v>
      </c>
      <c r="AA6" s="31" t="s">
        <v>101</v>
      </c>
      <c r="AB6" s="31" t="s">
        <v>100</v>
      </c>
      <c r="AC6" s="31" t="s">
        <v>100</v>
      </c>
      <c r="AD6" s="38" t="s">
        <v>443</v>
      </c>
    </row>
    <row r="7" spans="1:30" ht="17.25" customHeight="1" x14ac:dyDescent="0.25">
      <c r="A7" s="35">
        <v>26837</v>
      </c>
      <c r="B7" s="35" t="s">
        <v>444</v>
      </c>
      <c r="C7" s="35" t="s">
        <v>445</v>
      </c>
      <c r="D7" s="40" t="s">
        <v>446</v>
      </c>
      <c r="E7" s="35">
        <v>49424585</v>
      </c>
      <c r="F7" s="35" t="s">
        <v>217</v>
      </c>
      <c r="G7" s="35" t="s">
        <v>447</v>
      </c>
      <c r="H7" s="35" t="s">
        <v>448</v>
      </c>
      <c r="I7" s="35" t="s">
        <v>449</v>
      </c>
      <c r="J7" s="35" t="s">
        <v>450</v>
      </c>
      <c r="K7" s="35">
        <v>73952705425</v>
      </c>
      <c r="L7" s="35" t="s">
        <v>451</v>
      </c>
      <c r="M7" s="35" t="s">
        <v>452</v>
      </c>
      <c r="N7" s="35" t="s">
        <v>224</v>
      </c>
      <c r="O7" s="35" t="s">
        <v>401</v>
      </c>
      <c r="P7" s="40" t="s">
        <v>453</v>
      </c>
      <c r="Q7" s="35">
        <v>381101001</v>
      </c>
      <c r="R7" s="35">
        <v>1023801540047</v>
      </c>
      <c r="S7" s="35" t="s">
        <v>454</v>
      </c>
      <c r="T7" s="35" t="s">
        <v>99</v>
      </c>
      <c r="U7" s="35" t="s">
        <v>419</v>
      </c>
      <c r="V7" s="35">
        <v>52.278925999999998</v>
      </c>
      <c r="W7" s="35">
        <v>104.370424</v>
      </c>
      <c r="X7" s="35" t="s">
        <v>100</v>
      </c>
      <c r="Y7" s="35" t="s">
        <v>101</v>
      </c>
      <c r="Z7" s="35" t="s">
        <v>101</v>
      </c>
      <c r="AA7" s="35" t="s">
        <v>101</v>
      </c>
      <c r="AB7" s="35" t="s">
        <v>101</v>
      </c>
      <c r="AC7" s="35" t="s">
        <v>100</v>
      </c>
      <c r="AD7" s="39" t="s">
        <v>455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Все ОО по программам</vt:lpstr>
      <vt:lpstr>Сеть ОО</vt:lpstr>
      <vt:lpstr>приостановленные</vt:lpstr>
      <vt:lpstr>Реорганизованные</vt:lpstr>
      <vt:lpstr>'Все ОО по программам'!Область_печати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Мукаминова Анна Александровна</cp:lastModifiedBy>
  <cp:revision/>
  <cp:lastPrinted>2023-01-24T06:41:27Z</cp:lastPrinted>
  <dcterms:created xsi:type="dcterms:W3CDTF">2016-10-29T08:37:03Z</dcterms:created>
  <dcterms:modified xsi:type="dcterms:W3CDTF">2023-01-25T07:39:27Z</dcterms:modified>
  <cp:category/>
  <cp:contentStatus/>
</cp:coreProperties>
</file>